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oulot B\2ème degré\AS\UNSSFM\Gym\Finales gym 2018\"/>
    </mc:Choice>
  </mc:AlternateContent>
  <bookViews>
    <workbookView xWindow="0" yWindow="0" windowWidth="11655" windowHeight="6315" activeTab="1"/>
  </bookViews>
  <sheets>
    <sheet name="BF" sheetId="1" r:id="rId1"/>
    <sheet name="MF" sheetId="2" r:id="rId2"/>
    <sheet name="CF" sheetId="3" r:id="rId3"/>
    <sheet name="Garçons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5" i="3" l="1"/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5" i="1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5" i="2"/>
  <c r="S11" i="3"/>
  <c r="S16" i="3"/>
  <c r="S21" i="3"/>
  <c r="S20" i="3"/>
  <c r="S19" i="3"/>
  <c r="S18" i="3"/>
  <c r="S17" i="3"/>
  <c r="S15" i="3"/>
  <c r="U15" i="3" s="1"/>
  <c r="S14" i="3"/>
  <c r="S13" i="3"/>
  <c r="S12" i="3"/>
  <c r="S6" i="3"/>
  <c r="S7" i="3"/>
  <c r="S8" i="3"/>
  <c r="S9" i="3"/>
  <c r="S10" i="3"/>
  <c r="S5" i="3"/>
  <c r="AE23" i="5"/>
  <c r="AE21" i="5"/>
  <c r="AE17" i="5"/>
  <c r="AE15" i="5"/>
  <c r="AE13" i="5"/>
  <c r="AE7" i="5"/>
  <c r="AE9" i="5"/>
  <c r="AE5" i="5" l="1"/>
  <c r="AF5" i="5" s="1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5" i="3"/>
  <c r="H6" i="3"/>
  <c r="H7" i="3"/>
  <c r="H8" i="3"/>
  <c r="H9" i="3"/>
  <c r="H10" i="3"/>
  <c r="H11" i="3"/>
  <c r="H12" i="3"/>
  <c r="H13" i="3"/>
  <c r="H14" i="3"/>
  <c r="H15" i="3"/>
  <c r="J15" i="3" s="1"/>
  <c r="H16" i="3"/>
  <c r="H17" i="3"/>
  <c r="H18" i="3"/>
  <c r="H19" i="3"/>
  <c r="H20" i="3"/>
  <c r="H21" i="3"/>
  <c r="H5" i="3"/>
  <c r="AH15" i="3" l="1"/>
  <c r="AN15" i="3" s="1"/>
  <c r="I10" i="1"/>
  <c r="R24" i="5"/>
  <c r="AJ23" i="5"/>
  <c r="R23" i="5"/>
  <c r="I23" i="5"/>
  <c r="R22" i="5"/>
  <c r="S21" i="5" s="1"/>
  <c r="AJ21" i="5"/>
  <c r="R21" i="5"/>
  <c r="I21" i="5"/>
  <c r="R18" i="5"/>
  <c r="AJ17" i="5"/>
  <c r="R17" i="5"/>
  <c r="I17" i="5"/>
  <c r="R16" i="5"/>
  <c r="AJ15" i="5"/>
  <c r="R15" i="5"/>
  <c r="I15" i="5"/>
  <c r="R14" i="5"/>
  <c r="AJ13" i="5"/>
  <c r="R13" i="5"/>
  <c r="I13" i="5"/>
  <c r="R10" i="5"/>
  <c r="AJ9" i="5"/>
  <c r="R9" i="5"/>
  <c r="S9" i="5" s="1"/>
  <c r="I9" i="5"/>
  <c r="R8" i="5"/>
  <c r="AJ7" i="5"/>
  <c r="R7" i="5"/>
  <c r="I7" i="5"/>
  <c r="AL21" i="3"/>
  <c r="AQ20" i="3"/>
  <c r="AL20" i="3"/>
  <c r="AQ19" i="3"/>
  <c r="AL19" i="3"/>
  <c r="AQ18" i="3"/>
  <c r="AP18" i="3"/>
  <c r="AL18" i="3"/>
  <c r="J18" i="3"/>
  <c r="AQ17" i="3"/>
  <c r="AL17" i="3"/>
  <c r="AQ16" i="3"/>
  <c r="AL16" i="3"/>
  <c r="AQ15" i="3"/>
  <c r="AL15" i="3"/>
  <c r="AQ14" i="3"/>
  <c r="AL14" i="3"/>
  <c r="AQ13" i="3"/>
  <c r="AL13" i="3"/>
  <c r="AQ12" i="3"/>
  <c r="AL12" i="3"/>
  <c r="AQ11" i="3"/>
  <c r="AP11" i="3"/>
  <c r="AL11" i="3"/>
  <c r="AQ10" i="3"/>
  <c r="AL10" i="3"/>
  <c r="AQ9" i="3"/>
  <c r="AL9" i="3"/>
  <c r="AQ8" i="3"/>
  <c r="AP8" i="3"/>
  <c r="AL8" i="3"/>
  <c r="AQ7" i="3"/>
  <c r="AL7" i="3"/>
  <c r="AJ7" i="3"/>
  <c r="AQ6" i="3"/>
  <c r="AL6" i="3"/>
  <c r="AQ5" i="3"/>
  <c r="AP5" i="3"/>
  <c r="AL5" i="3"/>
  <c r="J5" i="3"/>
  <c r="AO30" i="2"/>
  <c r="AJ30" i="2"/>
  <c r="S30" i="2"/>
  <c r="I30" i="2"/>
  <c r="AO29" i="2"/>
  <c r="AJ29" i="2"/>
  <c r="S29" i="2"/>
  <c r="I29" i="2"/>
  <c r="AO28" i="2"/>
  <c r="AJ28" i="2"/>
  <c r="S28" i="2"/>
  <c r="I28" i="2"/>
  <c r="AO27" i="2"/>
  <c r="AN27" i="2"/>
  <c r="AJ27" i="2"/>
  <c r="AF27" i="2"/>
  <c r="S27" i="2"/>
  <c r="I27" i="2"/>
  <c r="AO26" i="2"/>
  <c r="AJ26" i="2"/>
  <c r="S26" i="2"/>
  <c r="I26" i="2"/>
  <c r="AO25" i="2"/>
  <c r="AJ25" i="2"/>
  <c r="S25" i="2"/>
  <c r="I25" i="2"/>
  <c r="AO24" i="2"/>
  <c r="AJ24" i="2"/>
  <c r="S24" i="2"/>
  <c r="I24" i="2"/>
  <c r="AO23" i="2"/>
  <c r="AN23" i="2"/>
  <c r="AJ23" i="2"/>
  <c r="S23" i="2"/>
  <c r="I23" i="2"/>
  <c r="K23" i="2" s="1"/>
  <c r="AO22" i="2"/>
  <c r="AJ22" i="2"/>
  <c r="S22" i="2"/>
  <c r="I22" i="2"/>
  <c r="AO21" i="2"/>
  <c r="AJ21" i="2"/>
  <c r="S21" i="2"/>
  <c r="I21" i="2"/>
  <c r="AO20" i="2"/>
  <c r="AJ20" i="2"/>
  <c r="S20" i="2"/>
  <c r="I20" i="2"/>
  <c r="AO19" i="2"/>
  <c r="AN19" i="2"/>
  <c r="AJ19" i="2"/>
  <c r="S19" i="2"/>
  <c r="I19" i="2"/>
  <c r="AO18" i="2"/>
  <c r="AJ18" i="2"/>
  <c r="S18" i="2"/>
  <c r="I18" i="2"/>
  <c r="AO17" i="2"/>
  <c r="AJ17" i="2"/>
  <c r="S17" i="2"/>
  <c r="I17" i="2"/>
  <c r="AO16" i="2"/>
  <c r="AJ16" i="2"/>
  <c r="S16" i="2"/>
  <c r="I16" i="2"/>
  <c r="AO15" i="2"/>
  <c r="AN15" i="2"/>
  <c r="AJ15" i="2"/>
  <c r="S15" i="2"/>
  <c r="I15" i="2"/>
  <c r="AO14" i="2"/>
  <c r="AJ14" i="2"/>
  <c r="S14" i="2"/>
  <c r="I14" i="2"/>
  <c r="AO13" i="2"/>
  <c r="AJ13" i="2"/>
  <c r="S13" i="2"/>
  <c r="I13" i="2"/>
  <c r="AO12" i="2"/>
  <c r="AN12" i="2"/>
  <c r="AJ12" i="2"/>
  <c r="S12" i="2"/>
  <c r="I12" i="2"/>
  <c r="AO11" i="2"/>
  <c r="AJ11" i="2"/>
  <c r="S11" i="2"/>
  <c r="I11" i="2"/>
  <c r="AO10" i="2"/>
  <c r="AJ10" i="2"/>
  <c r="S10" i="2"/>
  <c r="I10" i="2"/>
  <c r="AO9" i="2"/>
  <c r="AJ9" i="2"/>
  <c r="S9" i="2"/>
  <c r="I9" i="2"/>
  <c r="AO8" i="2"/>
  <c r="AN8" i="2"/>
  <c r="AJ8" i="2"/>
  <c r="S8" i="2"/>
  <c r="I8" i="2"/>
  <c r="AO7" i="2"/>
  <c r="AJ7" i="2"/>
  <c r="S7" i="2"/>
  <c r="I7" i="2"/>
  <c r="AO6" i="2"/>
  <c r="AJ6" i="2"/>
  <c r="S6" i="2"/>
  <c r="I6" i="2"/>
  <c r="AO5" i="2"/>
  <c r="AN5" i="2"/>
  <c r="AJ5" i="2"/>
  <c r="S5" i="2"/>
  <c r="I5" i="2"/>
  <c r="AN20" i="1"/>
  <c r="AN24" i="1"/>
  <c r="AN28" i="1"/>
  <c r="AN32" i="1"/>
  <c r="AN35" i="1"/>
  <c r="AN39" i="1"/>
  <c r="AF32" i="1"/>
  <c r="AF24" i="1"/>
  <c r="AF17" i="1"/>
  <c r="AF9" i="1"/>
  <c r="AF5" i="1"/>
  <c r="R6" i="5"/>
  <c r="R5" i="5"/>
  <c r="AJ5" i="5"/>
  <c r="I5" i="5"/>
  <c r="K5" i="2" l="1"/>
  <c r="AH21" i="2"/>
  <c r="AH14" i="2"/>
  <c r="AH18" i="2"/>
  <c r="U8" i="2"/>
  <c r="J5" i="5"/>
  <c r="AF9" i="5"/>
  <c r="AF7" i="5"/>
  <c r="AF17" i="5"/>
  <c r="S17" i="5"/>
  <c r="S15" i="5"/>
  <c r="AH15" i="5" s="1"/>
  <c r="S13" i="5"/>
  <c r="S23" i="5"/>
  <c r="AH23" i="5" s="1"/>
  <c r="S7" i="5"/>
  <c r="AJ14" i="3"/>
  <c r="AJ12" i="3"/>
  <c r="J23" i="5"/>
  <c r="AF15" i="5"/>
  <c r="J17" i="5"/>
  <c r="AF21" i="5"/>
  <c r="AF23" i="5"/>
  <c r="J15" i="5"/>
  <c r="J21" i="5"/>
  <c r="AH21" i="5"/>
  <c r="J7" i="5"/>
  <c r="AF13" i="5"/>
  <c r="AH17" i="5"/>
  <c r="AH13" i="5"/>
  <c r="J13" i="5"/>
  <c r="J9" i="5"/>
  <c r="AH9" i="5"/>
  <c r="AH7" i="5"/>
  <c r="I5" i="3"/>
  <c r="T6" i="3"/>
  <c r="AJ10" i="3"/>
  <c r="AH18" i="3"/>
  <c r="I9" i="3"/>
  <c r="U11" i="3"/>
  <c r="AJ15" i="3"/>
  <c r="T11" i="3"/>
  <c r="AG5" i="3"/>
  <c r="AJ5" i="3"/>
  <c r="AG17" i="3"/>
  <c r="AH5" i="3"/>
  <c r="AG6" i="3"/>
  <c r="I7" i="3"/>
  <c r="I8" i="3"/>
  <c r="AJ8" i="3"/>
  <c r="AG8" i="3"/>
  <c r="T9" i="3"/>
  <c r="I12" i="3"/>
  <c r="AG13" i="3"/>
  <c r="I14" i="3"/>
  <c r="T16" i="3"/>
  <c r="AJ17" i="3"/>
  <c r="AJ19" i="3"/>
  <c r="AG19" i="3"/>
  <c r="T20" i="3"/>
  <c r="T8" i="3"/>
  <c r="AG10" i="3"/>
  <c r="T13" i="3"/>
  <c r="I16" i="3"/>
  <c r="I18" i="3"/>
  <c r="T19" i="3"/>
  <c r="T21" i="3"/>
  <c r="U5" i="3"/>
  <c r="AJ6" i="3"/>
  <c r="T7" i="3"/>
  <c r="J8" i="3"/>
  <c r="AH8" i="3"/>
  <c r="AG9" i="3"/>
  <c r="I10" i="3"/>
  <c r="I11" i="3"/>
  <c r="AG11" i="3"/>
  <c r="AJ11" i="3"/>
  <c r="T12" i="3"/>
  <c r="AJ13" i="3"/>
  <c r="T14" i="3"/>
  <c r="I15" i="3"/>
  <c r="AG16" i="3"/>
  <c r="I17" i="3"/>
  <c r="U18" i="3"/>
  <c r="AG20" i="3"/>
  <c r="AJ21" i="3"/>
  <c r="AG21" i="3"/>
  <c r="AG15" i="3"/>
  <c r="AG18" i="3"/>
  <c r="AJ18" i="3"/>
  <c r="I20" i="3"/>
  <c r="T5" i="3"/>
  <c r="I6" i="3"/>
  <c r="AG7" i="3"/>
  <c r="U8" i="3"/>
  <c r="AJ9" i="3"/>
  <c r="T10" i="3"/>
  <c r="J11" i="3"/>
  <c r="AH11" i="3"/>
  <c r="AG12" i="3"/>
  <c r="I13" i="3"/>
  <c r="AG14" i="3"/>
  <c r="T15" i="3"/>
  <c r="AJ16" i="3"/>
  <c r="T17" i="3"/>
  <c r="T18" i="3"/>
  <c r="I19" i="3"/>
  <c r="AJ20" i="3"/>
  <c r="I21" i="3"/>
  <c r="T6" i="2"/>
  <c r="AH9" i="2"/>
  <c r="T13" i="2"/>
  <c r="AF15" i="2"/>
  <c r="J10" i="2"/>
  <c r="T27" i="2"/>
  <c r="AE6" i="2"/>
  <c r="AH8" i="2"/>
  <c r="K12" i="2"/>
  <c r="AH26" i="2"/>
  <c r="T5" i="2"/>
  <c r="AH7" i="2"/>
  <c r="AF8" i="2"/>
  <c r="K8" i="2"/>
  <c r="U19" i="2"/>
  <c r="AH29" i="2"/>
  <c r="AE9" i="2"/>
  <c r="AE11" i="2"/>
  <c r="AE12" i="2"/>
  <c r="AH12" i="2"/>
  <c r="T15" i="2"/>
  <c r="T19" i="2"/>
  <c r="AH22" i="2"/>
  <c r="AE22" i="2"/>
  <c r="AE29" i="2"/>
  <c r="J5" i="2"/>
  <c r="AH5" i="2"/>
  <c r="J6" i="2"/>
  <c r="AH6" i="2"/>
  <c r="AE7" i="2"/>
  <c r="T8" i="2"/>
  <c r="J9" i="2"/>
  <c r="T10" i="2"/>
  <c r="AH11" i="2"/>
  <c r="AF12" i="2"/>
  <c r="AE13" i="2"/>
  <c r="J14" i="2"/>
  <c r="J15" i="2"/>
  <c r="AH15" i="2"/>
  <c r="AE15" i="2"/>
  <c r="U15" i="2"/>
  <c r="T16" i="2"/>
  <c r="AH17" i="2"/>
  <c r="T18" i="2"/>
  <c r="AE19" i="2"/>
  <c r="AH20" i="2"/>
  <c r="AE20" i="2"/>
  <c r="T21" i="2"/>
  <c r="AE24" i="2"/>
  <c r="J25" i="2"/>
  <c r="U27" i="2"/>
  <c r="J28" i="2"/>
  <c r="T30" i="2"/>
  <c r="J16" i="2"/>
  <c r="J18" i="2"/>
  <c r="T20" i="2"/>
  <c r="J21" i="2"/>
  <c r="U23" i="2"/>
  <c r="T24" i="2"/>
  <c r="K27" i="2"/>
  <c r="J27" i="2"/>
  <c r="J30" i="2"/>
  <c r="AE5" i="2"/>
  <c r="J7" i="2"/>
  <c r="J8" i="2"/>
  <c r="T9" i="2"/>
  <c r="AE10" i="2"/>
  <c r="J11" i="2"/>
  <c r="U12" i="2"/>
  <c r="AH13" i="2"/>
  <c r="T14" i="2"/>
  <c r="K15" i="2"/>
  <c r="AE16" i="2"/>
  <c r="J17" i="2"/>
  <c r="AE18" i="2"/>
  <c r="K19" i="2"/>
  <c r="J19" i="2"/>
  <c r="AF19" i="2"/>
  <c r="AE21" i="2"/>
  <c r="J22" i="2"/>
  <c r="AH23" i="2"/>
  <c r="AF23" i="2"/>
  <c r="AL23" i="2" s="1"/>
  <c r="AE23" i="2"/>
  <c r="AH24" i="2"/>
  <c r="T25" i="2"/>
  <c r="J26" i="2"/>
  <c r="T28" i="2"/>
  <c r="J29" i="2"/>
  <c r="AH30" i="2"/>
  <c r="AE30" i="2"/>
  <c r="J12" i="2"/>
  <c r="AE17" i="2"/>
  <c r="AE26" i="2"/>
  <c r="T23" i="2"/>
  <c r="U5" i="2"/>
  <c r="AF5" i="2"/>
  <c r="T7" i="2"/>
  <c r="AE8" i="2"/>
  <c r="AH10" i="2"/>
  <c r="T11" i="2"/>
  <c r="T12" i="2"/>
  <c r="J13" i="2"/>
  <c r="AE14" i="2"/>
  <c r="AH16" i="2"/>
  <c r="T17" i="2"/>
  <c r="J20" i="2"/>
  <c r="T22" i="2"/>
  <c r="J23" i="2"/>
  <c r="J24" i="2"/>
  <c r="AH25" i="2"/>
  <c r="AE25" i="2"/>
  <c r="T26" i="2"/>
  <c r="AE27" i="2"/>
  <c r="AH28" i="2"/>
  <c r="AE28" i="2"/>
  <c r="T29" i="2"/>
  <c r="AH19" i="2"/>
  <c r="AH27" i="2"/>
  <c r="S5" i="5"/>
  <c r="AL15" i="2" l="1"/>
  <c r="T21" i="5"/>
  <c r="AI15" i="5"/>
  <c r="AI13" i="5"/>
  <c r="AI17" i="5"/>
  <c r="AI23" i="5"/>
  <c r="AI21" i="5"/>
  <c r="AH5" i="5"/>
  <c r="AI5" i="5" s="1"/>
  <c r="T5" i="5"/>
  <c r="T7" i="5"/>
  <c r="T9" i="5"/>
  <c r="T15" i="5"/>
  <c r="T13" i="5"/>
  <c r="T17" i="5"/>
  <c r="T23" i="5"/>
  <c r="AK15" i="3"/>
  <c r="AN18" i="3"/>
  <c r="AK18" i="3"/>
  <c r="AK11" i="3"/>
  <c r="AK12" i="3"/>
  <c r="AK14" i="3"/>
  <c r="AN5" i="3"/>
  <c r="AK10" i="3"/>
  <c r="AK21" i="3"/>
  <c r="AK19" i="3"/>
  <c r="AK7" i="3"/>
  <c r="AK5" i="3"/>
  <c r="AK20" i="3"/>
  <c r="AK16" i="3"/>
  <c r="AN11" i="3"/>
  <c r="AK9" i="3"/>
  <c r="AK13" i="3"/>
  <c r="AN8" i="3"/>
  <c r="AK6" i="3"/>
  <c r="AK17" i="3"/>
  <c r="AK8" i="3"/>
  <c r="AL27" i="2"/>
  <c r="AL8" i="2"/>
  <c r="AL12" i="2"/>
  <c r="AI21" i="2"/>
  <c r="AL19" i="2"/>
  <c r="AI5" i="2"/>
  <c r="AI9" i="2"/>
  <c r="AL5" i="2"/>
  <c r="S5" i="1"/>
  <c r="AO15" i="3" l="1"/>
  <c r="AM19" i="2"/>
  <c r="AI9" i="5"/>
  <c r="AI7" i="5"/>
  <c r="AO8" i="3"/>
  <c r="AO5" i="3"/>
  <c r="AO11" i="3"/>
  <c r="AO18" i="3"/>
  <c r="AM15" i="2"/>
  <c r="AM23" i="2"/>
  <c r="AM27" i="2"/>
  <c r="AM12" i="2"/>
  <c r="AM5" i="2"/>
  <c r="AM8" i="2"/>
  <c r="I7" i="1"/>
  <c r="I13" i="1"/>
  <c r="S13" i="1"/>
  <c r="AJ13" i="1"/>
  <c r="AN13" i="1"/>
  <c r="AO13" i="1"/>
  <c r="I14" i="1"/>
  <c r="S14" i="1"/>
  <c r="AJ14" i="1"/>
  <c r="AO14" i="1"/>
  <c r="I15" i="1"/>
  <c r="S15" i="1"/>
  <c r="AJ15" i="1"/>
  <c r="AO15" i="1"/>
  <c r="I16" i="1"/>
  <c r="S16" i="1"/>
  <c r="AJ16" i="1"/>
  <c r="AO16" i="1"/>
  <c r="AF20" i="1"/>
  <c r="AF35" i="1"/>
  <c r="AF39" i="1"/>
  <c r="S6" i="1"/>
  <c r="S7" i="1"/>
  <c r="S8" i="1"/>
  <c r="S9" i="1"/>
  <c r="S10" i="1"/>
  <c r="S11" i="1"/>
  <c r="S12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I6" i="1"/>
  <c r="I8" i="1"/>
  <c r="I9" i="1"/>
  <c r="I11" i="1"/>
  <c r="I12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5" i="1"/>
  <c r="U5" i="1" l="1"/>
  <c r="U32" i="1"/>
  <c r="K17" i="1"/>
  <c r="K9" i="1"/>
  <c r="U24" i="1"/>
  <c r="U20" i="1"/>
  <c r="K24" i="1"/>
  <c r="U9" i="1"/>
  <c r="U35" i="1"/>
  <c r="K39" i="1"/>
  <c r="K32" i="1"/>
  <c r="AL32" i="1" s="1"/>
  <c r="U28" i="1"/>
  <c r="U17" i="1"/>
  <c r="U39" i="1"/>
  <c r="AL39" i="1" s="1"/>
  <c r="AF28" i="1"/>
  <c r="K35" i="1"/>
  <c r="K28" i="1"/>
  <c r="K20" i="1"/>
  <c r="K13" i="1"/>
  <c r="AF13" i="1"/>
  <c r="U13" i="1"/>
  <c r="AH13" i="1"/>
  <c r="AH15" i="1"/>
  <c r="AE23" i="1"/>
  <c r="AE12" i="1"/>
  <c r="AH14" i="1"/>
  <c r="AE14" i="1"/>
  <c r="AE5" i="1"/>
  <c r="AE41" i="1"/>
  <c r="AE37" i="1"/>
  <c r="AE34" i="1"/>
  <c r="AE30" i="1"/>
  <c r="AE26" i="1"/>
  <c r="AE22" i="1"/>
  <c r="AE18" i="1"/>
  <c r="AE11" i="1"/>
  <c r="AE7" i="1"/>
  <c r="AH16" i="1"/>
  <c r="AE16" i="1"/>
  <c r="AE38" i="1"/>
  <c r="AE27" i="1"/>
  <c r="AE19" i="1"/>
  <c r="AE8" i="1"/>
  <c r="AE40" i="1"/>
  <c r="AE36" i="1"/>
  <c r="AE33" i="1"/>
  <c r="AE29" i="1"/>
  <c r="AE25" i="1"/>
  <c r="AE21" i="1"/>
  <c r="AE10" i="1"/>
  <c r="AE6" i="1"/>
  <c r="AE42" i="1"/>
  <c r="AE31" i="1"/>
  <c r="AE39" i="1"/>
  <c r="AE35" i="1"/>
  <c r="AE32" i="1"/>
  <c r="AE28" i="1"/>
  <c r="AE24" i="1"/>
  <c r="AE20" i="1"/>
  <c r="AE17" i="1"/>
  <c r="AE9" i="1"/>
  <c r="AE15" i="1"/>
  <c r="AE13" i="1"/>
  <c r="T7" i="1"/>
  <c r="T11" i="1"/>
  <c r="T15" i="1"/>
  <c r="T18" i="1"/>
  <c r="T22" i="1"/>
  <c r="T26" i="1"/>
  <c r="T30" i="1"/>
  <c r="T34" i="1"/>
  <c r="T37" i="1"/>
  <c r="T41" i="1"/>
  <c r="T5" i="1"/>
  <c r="T14" i="1"/>
  <c r="T25" i="1"/>
  <c r="T36" i="1"/>
  <c r="T8" i="1"/>
  <c r="T12" i="1"/>
  <c r="T16" i="1"/>
  <c r="T19" i="1"/>
  <c r="T23" i="1"/>
  <c r="T27" i="1"/>
  <c r="T31" i="1"/>
  <c r="T38" i="1"/>
  <c r="T42" i="1"/>
  <c r="T6" i="1"/>
  <c r="T29" i="1"/>
  <c r="T40" i="1"/>
  <c r="T9" i="1"/>
  <c r="T13" i="1"/>
  <c r="T17" i="1"/>
  <c r="T20" i="1"/>
  <c r="T24" i="1"/>
  <c r="T28" i="1"/>
  <c r="T32" i="1"/>
  <c r="T35" i="1"/>
  <c r="T39" i="1"/>
  <c r="T10" i="1"/>
  <c r="T21" i="1"/>
  <c r="T33" i="1"/>
  <c r="AH5" i="1"/>
  <c r="J8" i="1"/>
  <c r="J12" i="1"/>
  <c r="J16" i="1"/>
  <c r="J19" i="1"/>
  <c r="J23" i="1"/>
  <c r="J27" i="1"/>
  <c r="J31" i="1"/>
  <c r="J38" i="1"/>
  <c r="J42" i="1"/>
  <c r="J10" i="1"/>
  <c r="J21" i="1"/>
  <c r="J33" i="1"/>
  <c r="J40" i="1"/>
  <c r="J11" i="1"/>
  <c r="J18" i="1"/>
  <c r="J26" i="1"/>
  <c r="J34" i="1"/>
  <c r="J41" i="1"/>
  <c r="J9" i="1"/>
  <c r="J13" i="1"/>
  <c r="J17" i="1"/>
  <c r="J20" i="1"/>
  <c r="J24" i="1"/>
  <c r="J28" i="1"/>
  <c r="J32" i="1"/>
  <c r="J35" i="1"/>
  <c r="J39" i="1"/>
  <c r="J6" i="1"/>
  <c r="J14" i="1"/>
  <c r="J25" i="1"/>
  <c r="J29" i="1"/>
  <c r="J36" i="1"/>
  <c r="J7" i="1"/>
  <c r="J15" i="1"/>
  <c r="J22" i="1"/>
  <c r="J30" i="1"/>
  <c r="J37" i="1"/>
  <c r="J5" i="1"/>
  <c r="AL24" i="1" l="1"/>
  <c r="AL35" i="1"/>
  <c r="AL13" i="1"/>
  <c r="AL28" i="1"/>
  <c r="AO6" i="1"/>
  <c r="AO7" i="1"/>
  <c r="AO8" i="1"/>
  <c r="AO9" i="1"/>
  <c r="AO10" i="1"/>
  <c r="AO11" i="1"/>
  <c r="AO12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5" i="1"/>
  <c r="AJ6" i="1" l="1"/>
  <c r="AJ7" i="1"/>
  <c r="AJ8" i="1"/>
  <c r="AJ9" i="1"/>
  <c r="AJ10" i="1"/>
  <c r="AJ11" i="1"/>
  <c r="AJ12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5" i="1"/>
  <c r="AN17" i="1"/>
  <c r="AN9" i="1"/>
  <c r="AN5" i="1"/>
  <c r="AH22" i="1" l="1"/>
  <c r="AH37" i="1"/>
  <c r="AH24" i="1"/>
  <c r="AH10" i="1"/>
  <c r="AH35" i="1"/>
  <c r="AH6" i="1"/>
  <c r="AH11" i="1"/>
  <c r="AH7" i="1"/>
  <c r="AH39" i="1"/>
  <c r="AH32" i="1"/>
  <c r="AH29" i="1"/>
  <c r="AH26" i="1"/>
  <c r="AH18" i="1"/>
  <c r="AH40" i="1"/>
  <c r="AH36" i="1"/>
  <c r="AH33" i="1"/>
  <c r="AH23" i="1"/>
  <c r="AH19" i="1"/>
  <c r="AH12" i="1"/>
  <c r="AH8" i="1"/>
  <c r="AH42" i="1"/>
  <c r="AH38" i="1"/>
  <c r="AH31" i="1"/>
  <c r="AH28" i="1"/>
  <c r="AH25" i="1"/>
  <c r="AH21" i="1"/>
  <c r="AH9" i="1"/>
  <c r="AH41" i="1"/>
  <c r="AH34" i="1"/>
  <c r="AH30" i="1"/>
  <c r="AH27" i="1"/>
  <c r="AH20" i="1"/>
  <c r="AH17" i="1"/>
  <c r="AL20" i="1" l="1"/>
  <c r="AL17" i="1"/>
  <c r="AL9" i="1"/>
  <c r="K5" i="1"/>
  <c r="AL5" i="1" s="1"/>
  <c r="AM28" i="1" l="1"/>
  <c r="AM39" i="1"/>
  <c r="AM32" i="1"/>
  <c r="AM35" i="1"/>
  <c r="AM24" i="1"/>
  <c r="AI13" i="1"/>
  <c r="AI14" i="1"/>
  <c r="AI15" i="1"/>
  <c r="AI16" i="1"/>
  <c r="AI11" i="1"/>
  <c r="AI20" i="1"/>
  <c r="AI21" i="1"/>
  <c r="AI27" i="1"/>
  <c r="AI28" i="1"/>
  <c r="AI5" i="1"/>
  <c r="AI23" i="1"/>
  <c r="AI10" i="1"/>
  <c r="AI24" i="1"/>
  <c r="AI39" i="1"/>
  <c r="AI29" i="1"/>
  <c r="AI8" i="1"/>
  <c r="AI34" i="1"/>
  <c r="AI7" i="1"/>
  <c r="AI25" i="1"/>
  <c r="AI42" i="1"/>
  <c r="AI37" i="1"/>
  <c r="AI41" i="1"/>
  <c r="AI17" i="1"/>
  <c r="AI18" i="1"/>
  <c r="AI35" i="1"/>
  <c r="AI38" i="1"/>
  <c r="AI12" i="1"/>
  <c r="AI36" i="1"/>
  <c r="AI22" i="1"/>
  <c r="AI31" i="1"/>
  <c r="AI33" i="1"/>
  <c r="AI30" i="1"/>
  <c r="AI6" i="1"/>
  <c r="AI26" i="1"/>
  <c r="AI40" i="1"/>
  <c r="AI19" i="1"/>
  <c r="AI32" i="1"/>
  <c r="AI9" i="1"/>
  <c r="AM13" i="1"/>
  <c r="AM17" i="1" l="1"/>
  <c r="AM9" i="1"/>
  <c r="AM20" i="1"/>
  <c r="AM5" i="1"/>
</calcChain>
</file>

<file path=xl/sharedStrings.xml><?xml version="1.0" encoding="utf-8"?>
<sst xmlns="http://schemas.openxmlformats.org/spreadsheetml/2006/main" count="338" uniqueCount="147">
  <si>
    <t>Equipe</t>
  </si>
  <si>
    <t>Saut</t>
  </si>
  <si>
    <t>Note finale</t>
  </si>
  <si>
    <t>Sol</t>
  </si>
  <si>
    <t>Total général
Individuel</t>
  </si>
  <si>
    <t>Total équipe
Sol</t>
  </si>
  <si>
    <t>Total équipe
Saut</t>
  </si>
  <si>
    <t>Classement
général
Individuel</t>
  </si>
  <si>
    <t>Total général
Equipe</t>
  </si>
  <si>
    <t>Classement
général
Equipe</t>
  </si>
  <si>
    <t>CAF BF1</t>
  </si>
  <si>
    <t>Total équipe
Barres/Poutre</t>
  </si>
  <si>
    <t>Exé 1</t>
  </si>
  <si>
    <t>Exé 2</t>
  </si>
  <si>
    <t>Exé 3</t>
  </si>
  <si>
    <t>Diff /6</t>
  </si>
  <si>
    <t>Exig /4</t>
  </si>
  <si>
    <t>Nom Prénom</t>
  </si>
  <si>
    <t>BAKI Ines</t>
  </si>
  <si>
    <t>EL HACHIMI Yasmine</t>
  </si>
  <si>
    <t>RAISSI Rania</t>
  </si>
  <si>
    <t>IBEN CHEKROUN Miryam</t>
  </si>
  <si>
    <t>NAJEDDINE Rita</t>
  </si>
  <si>
    <t>ZOUAOUI Malak</t>
  </si>
  <si>
    <t>HASSINI Lina</t>
  </si>
  <si>
    <t>SOUHIR Camélia</t>
  </si>
  <si>
    <t>MIKOU Sara</t>
  </si>
  <si>
    <t>CAF BF2</t>
  </si>
  <si>
    <t>Barres / Poutre</t>
  </si>
  <si>
    <t>LPV BF1</t>
  </si>
  <si>
    <t>Diff /10</t>
  </si>
  <si>
    <t>LAVAL Baptiste</t>
  </si>
  <si>
    <t>OTMANI ES_SAKALI Maissane</t>
  </si>
  <si>
    <t>PETIT Margaux</t>
  </si>
  <si>
    <t>TAZI May</t>
  </si>
  <si>
    <t>CAF MF1</t>
  </si>
  <si>
    <t>CAF MF2</t>
  </si>
  <si>
    <t>LRD BF1</t>
  </si>
  <si>
    <t>LRD BF2</t>
  </si>
  <si>
    <t>EAJ BF1</t>
  </si>
  <si>
    <t>EAJ BF2</t>
  </si>
  <si>
    <t>LLL BF1</t>
  </si>
  <si>
    <t>LLL BF2</t>
  </si>
  <si>
    <t>LLL BF3</t>
  </si>
  <si>
    <t>RAHILOU Mohamed</t>
  </si>
  <si>
    <t>ARNAUD Séréna</t>
  </si>
  <si>
    <t>Exé 4</t>
  </si>
  <si>
    <t>Pénalités</t>
  </si>
  <si>
    <t>MNICHER Maissane</t>
  </si>
  <si>
    <t>TIR Ines</t>
  </si>
  <si>
    <t>NOURJI Sofia</t>
  </si>
  <si>
    <t>LARAQUI HOUSSAINI Lilya</t>
  </si>
  <si>
    <t>CAF MF3</t>
  </si>
  <si>
    <t>LAHLOU Maria</t>
  </si>
  <si>
    <t>Mini Trampoline</t>
  </si>
  <si>
    <r>
      <t xml:space="preserve">FINALES UNSSFM Gymnastique
</t>
    </r>
    <r>
      <rPr>
        <b/>
        <i/>
        <sz val="26"/>
        <color theme="1"/>
        <rFont val="ABeeZee"/>
        <family val="3"/>
      </rPr>
      <t>Beaulieu, Lycée Lyautey</t>
    </r>
    <r>
      <rPr>
        <b/>
        <i/>
        <sz val="24"/>
        <color theme="1"/>
        <rFont val="ABeeZee"/>
        <family val="3"/>
      </rPr>
      <t xml:space="preserve"> - Casablanca</t>
    </r>
    <r>
      <rPr>
        <b/>
        <sz val="26"/>
        <color theme="1"/>
        <rFont val="ABeeZee"/>
        <family val="3"/>
      </rPr>
      <t xml:space="preserve">
</t>
    </r>
    <r>
      <rPr>
        <i/>
        <sz val="22"/>
        <color theme="1"/>
        <rFont val="ABeeZee"/>
        <family val="3"/>
      </rPr>
      <t>30 mai 2018</t>
    </r>
  </si>
  <si>
    <t>Classement
Saut</t>
  </si>
  <si>
    <t>Note saut</t>
  </si>
  <si>
    <t>ZEROUALI Yasmine</t>
  </si>
  <si>
    <t>BENJELOUN Asmâa</t>
  </si>
  <si>
    <t>NAIT BOUHES Mariem</t>
  </si>
  <si>
    <t>BENCHERKI Salma</t>
  </si>
  <si>
    <t>ZAFAD Hiba</t>
  </si>
  <si>
    <t>BENKIRANE Samia</t>
  </si>
  <si>
    <t>MOUHAIOUI Lina</t>
  </si>
  <si>
    <t>EL JAI Lilia</t>
  </si>
  <si>
    <t>ABOUTIKA Lina</t>
  </si>
  <si>
    <t>GIRONDIN Soraya</t>
  </si>
  <si>
    <t>VRIGNY Gabrielle</t>
  </si>
  <si>
    <t>CHAUVOIS Lina</t>
  </si>
  <si>
    <t>NEKMOUCHE Selma</t>
  </si>
  <si>
    <t>EBERT Inel</t>
  </si>
  <si>
    <t xml:space="preserve">GHAMMAD Sara </t>
  </si>
  <si>
    <t>SOUHAIL Lina</t>
  </si>
  <si>
    <t>AZZOULI Safa</t>
  </si>
  <si>
    <t>ZAGURY Sarah</t>
  </si>
  <si>
    <t>TAK TAK Selma</t>
  </si>
  <si>
    <t>TADLAOUI AIDA</t>
  </si>
  <si>
    <t>BENMOUSSA LINA</t>
  </si>
  <si>
    <t>HARTI ZAYNAB</t>
  </si>
  <si>
    <t>Verplaeste Aloyse</t>
  </si>
  <si>
    <t>Bouziri May</t>
  </si>
  <si>
    <t>Cressan Elisa</t>
  </si>
  <si>
    <t>Najdi Sara</t>
  </si>
  <si>
    <t>Loukili Sara</t>
  </si>
  <si>
    <t>Alilou Dina Walae</t>
  </si>
  <si>
    <t>Amrane Ines</t>
  </si>
  <si>
    <t>Dridah Assia</t>
  </si>
  <si>
    <t>Classement
Barre/Poutre</t>
  </si>
  <si>
    <t>Classement
Sol</t>
  </si>
  <si>
    <t>FILALI Nour</t>
  </si>
  <si>
    <t>BAZIZ Ghita</t>
  </si>
  <si>
    <t>RAFII Ghita</t>
  </si>
  <si>
    <t>EL KANDOUSSI Aida</t>
  </si>
  <si>
    <t>EAJ MF1</t>
  </si>
  <si>
    <t>BENGADA Marwa</t>
  </si>
  <si>
    <t>VALLIER Zoélie</t>
  </si>
  <si>
    <t>SIFEDDINE Fatima-Zahra</t>
  </si>
  <si>
    <t>GHACIRI Zayna (BF)</t>
  </si>
  <si>
    <t>LLL MF1</t>
  </si>
  <si>
    <t>AICHANE Sabrine</t>
  </si>
  <si>
    <t>FARISSI Selma</t>
  </si>
  <si>
    <t>SEFFRAOUI Camélia (BF)</t>
  </si>
  <si>
    <t>LLL MF2</t>
  </si>
  <si>
    <t>Nazih Aya</t>
  </si>
  <si>
    <t>Amghar Aya</t>
  </si>
  <si>
    <t>Mahhou Jihane</t>
  </si>
  <si>
    <t>Raziki Lina</t>
  </si>
  <si>
    <t>LRD MF1</t>
  </si>
  <si>
    <t>LLL CF1</t>
  </si>
  <si>
    <t>LLL CF2</t>
  </si>
  <si>
    <t>SAVOURNIN Manon</t>
  </si>
  <si>
    <t>LAVAL Manon</t>
  </si>
  <si>
    <t>DETSOULI Fatima-Zahra</t>
  </si>
  <si>
    <t>HERRADI Rita</t>
  </si>
  <si>
    <t>CHERRAT Malak</t>
  </si>
  <si>
    <t>GRIMEH Nouha</t>
  </si>
  <si>
    <t>EAJ CF1</t>
  </si>
  <si>
    <t>EAJ CF2</t>
  </si>
  <si>
    <t>BOUYAQUINE Houda</t>
  </si>
  <si>
    <t>BAYROUNE Hajar</t>
  </si>
  <si>
    <t>IRAQI Yasmine</t>
  </si>
  <si>
    <t>CASANO Laura</t>
  </si>
  <si>
    <t>MOUINE Nadège</t>
  </si>
  <si>
    <t>RAHILOU lina</t>
  </si>
  <si>
    <t>PHAM Meï</t>
  </si>
  <si>
    <t>BOUKAIDI AYA</t>
  </si>
  <si>
    <t>LPV Indiv</t>
  </si>
  <si>
    <t>Attachi Salma</t>
  </si>
  <si>
    <t>Barata Anne Caroline</t>
  </si>
  <si>
    <t>Campo Lucia</t>
  </si>
  <si>
    <t>LRD CF1</t>
  </si>
  <si>
    <t>CAF BG</t>
  </si>
  <si>
    <t>LLL BG</t>
  </si>
  <si>
    <t>LOIACONO  Angelo</t>
  </si>
  <si>
    <t>BOLEAU Joseph</t>
  </si>
  <si>
    <t>ALLALI Adam</t>
  </si>
  <si>
    <t>TAHIRI Hamza</t>
  </si>
  <si>
    <t>LLL CG</t>
  </si>
  <si>
    <t>LLL JG</t>
  </si>
  <si>
    <t>KAHLDI Moncef</t>
  </si>
  <si>
    <t>BEN ESSALAH Ghalia</t>
  </si>
  <si>
    <t>AMMOR Selim</t>
  </si>
  <si>
    <t>Exé 5</t>
  </si>
  <si>
    <t>Exé 6</t>
  </si>
  <si>
    <t>Exé 7</t>
  </si>
  <si>
    <t>EAJ JG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</si>
</sst>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BeeZee"/>
      <family val="3"/>
    </font>
    <font>
      <sz val="12"/>
      <color theme="1"/>
      <name val="ABeeZee"/>
      <family val="3"/>
    </font>
    <font>
      <sz val="10"/>
      <color theme="1"/>
      <name val="ABeeZee"/>
      <family val="3"/>
    </font>
    <font>
      <b/>
      <sz val="10"/>
      <color theme="1"/>
      <name val="ABeeZee"/>
      <family val="3"/>
    </font>
    <font>
      <b/>
      <sz val="16"/>
      <color theme="1"/>
      <name val="ABeeZee"/>
      <family val="3"/>
    </font>
    <font>
      <b/>
      <sz val="14"/>
      <color theme="1"/>
      <name val="ABeeZee"/>
      <family val="3"/>
    </font>
    <font>
      <b/>
      <sz val="13"/>
      <color theme="1"/>
      <name val="ABeeZee"/>
      <family val="3"/>
    </font>
    <font>
      <sz val="14"/>
      <color theme="1"/>
      <name val="ABeeZee"/>
      <family val="3"/>
    </font>
    <font>
      <b/>
      <sz val="20"/>
      <color theme="1"/>
      <name val="ABeeZee"/>
      <family val="3"/>
    </font>
    <font>
      <b/>
      <sz val="26"/>
      <color theme="1"/>
      <name val="ABeeZee"/>
      <family val="3"/>
    </font>
    <font>
      <i/>
      <sz val="22"/>
      <color theme="1"/>
      <name val="ABeeZee"/>
      <family val="3"/>
    </font>
    <font>
      <b/>
      <i/>
      <sz val="24"/>
      <color theme="1"/>
      <name val="ABeeZee"/>
      <family val="3"/>
    </font>
    <font>
      <b/>
      <sz val="10"/>
      <color rgb="FF92D050"/>
      <name val="ABeeZee"/>
      <family val="3"/>
    </font>
    <font>
      <b/>
      <sz val="10"/>
      <color rgb="FFFF3399"/>
      <name val="ABeeZee"/>
      <family val="3"/>
    </font>
    <font>
      <b/>
      <sz val="10"/>
      <color rgb="FF00B0F0"/>
      <name val="ABeeZee"/>
      <family val="3"/>
    </font>
    <font>
      <b/>
      <sz val="14"/>
      <color theme="0"/>
      <name val="ABeeZee"/>
      <family val="3"/>
    </font>
    <font>
      <sz val="10"/>
      <name val="Arial"/>
    </font>
    <font>
      <b/>
      <sz val="18"/>
      <color theme="1"/>
      <name val="ABeeZee"/>
      <family val="3"/>
    </font>
    <font>
      <b/>
      <i/>
      <sz val="26"/>
      <color theme="1"/>
      <name val="ABeeZee"/>
      <family val="3"/>
    </font>
    <font>
      <sz val="12"/>
      <color rgb="FFFF3399"/>
      <name val="ABeeZee"/>
      <family val="3"/>
    </font>
    <font>
      <sz val="10"/>
      <color rgb="FFFF3399"/>
      <name val="ABeeZee"/>
      <family val="3"/>
    </font>
    <font>
      <sz val="11"/>
      <name val="ABeeZee"/>
      <family val="3"/>
    </font>
    <font>
      <sz val="10"/>
      <name val="ABeeZee"/>
      <family val="3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84">
    <xf numFmtId="0" fontId="0" fillId="0" borderId="0" xfId="0"/>
    <xf numFmtId="0" fontId="3" fillId="7" borderId="0" xfId="0" applyFont="1" applyFill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/>
    </xf>
    <xf numFmtId="164" fontId="2" fillId="10" borderId="1" xfId="0" applyNumberFormat="1" applyFont="1" applyFill="1" applyBorder="1" applyAlignment="1" applyProtection="1">
      <alignment horizontal="center" vertical="center"/>
    </xf>
    <xf numFmtId="164" fontId="5" fillId="10" borderId="1" xfId="0" applyNumberFormat="1" applyFont="1" applyFill="1" applyBorder="1" applyAlignment="1" applyProtection="1">
      <alignment horizontal="center" vertical="center"/>
    </xf>
    <xf numFmtId="0" fontId="4" fillId="10" borderId="0" xfId="0" applyFont="1" applyFill="1" applyBorder="1" applyAlignment="1" applyProtection="1">
      <alignment horizontal="left" vertical="center"/>
    </xf>
    <xf numFmtId="0" fontId="10" fillId="7" borderId="0" xfId="0" applyFont="1" applyFill="1" applyAlignment="1" applyProtection="1">
      <alignment horizontal="center" vertical="center"/>
    </xf>
    <xf numFmtId="0" fontId="3" fillId="7" borderId="0" xfId="0" applyFont="1" applyFill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4" fillId="7" borderId="0" xfId="0" applyFont="1" applyFill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center" vertical="center"/>
    </xf>
    <xf numFmtId="164" fontId="20" fillId="10" borderId="1" xfId="0" applyNumberFormat="1" applyFont="1" applyFill="1" applyBorder="1" applyAlignment="1" applyProtection="1">
      <alignment horizontal="center" vertical="center"/>
    </xf>
    <xf numFmtId="164" fontId="20" fillId="7" borderId="1" xfId="0" applyNumberFormat="1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center" vertical="center"/>
    </xf>
    <xf numFmtId="164" fontId="8" fillId="4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</xf>
    <xf numFmtId="164" fontId="9" fillId="7" borderId="0" xfId="0" applyNumberFormat="1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</xf>
    <xf numFmtId="164" fontId="2" fillId="7" borderId="1" xfId="0" applyNumberFormat="1" applyFont="1" applyFill="1" applyBorder="1" applyAlignment="1" applyProtection="1">
      <alignment horizontal="center" vertical="center"/>
    </xf>
    <xf numFmtId="164" fontId="2" fillId="7" borderId="0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22" fillId="10" borderId="1" xfId="0" applyFont="1" applyFill="1" applyBorder="1" applyAlignment="1" applyProtection="1">
      <alignment horizontal="center" vertical="center"/>
    </xf>
    <xf numFmtId="0" fontId="23" fillId="10" borderId="1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23" fillId="7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21" fillId="10" borderId="1" xfId="0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</xf>
    <xf numFmtId="0" fontId="9" fillId="10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center" vertical="center"/>
    </xf>
    <xf numFmtId="164" fontId="9" fillId="7" borderId="3" xfId="0" applyNumberFormat="1" applyFont="1" applyFill="1" applyBorder="1" applyAlignment="1" applyProtection="1">
      <alignment horizontal="center" vertical="center"/>
    </xf>
    <xf numFmtId="164" fontId="9" fillId="7" borderId="4" xfId="0" applyNumberFormat="1" applyFont="1" applyFill="1" applyBorder="1" applyAlignment="1" applyProtection="1">
      <alignment horizontal="center" vertical="center"/>
    </xf>
    <xf numFmtId="164" fontId="9" fillId="7" borderId="2" xfId="0" applyNumberFormat="1" applyFont="1" applyFill="1" applyBorder="1" applyAlignment="1" applyProtection="1">
      <alignment horizontal="center" vertical="center"/>
    </xf>
    <xf numFmtId="164" fontId="9" fillId="10" borderId="3" xfId="0" applyNumberFormat="1" applyFont="1" applyFill="1" applyBorder="1" applyAlignment="1" applyProtection="1">
      <alignment horizontal="center" vertical="center"/>
    </xf>
    <xf numFmtId="164" fontId="9" fillId="10" borderId="4" xfId="0" applyNumberFormat="1" applyFont="1" applyFill="1" applyBorder="1" applyAlignment="1" applyProtection="1">
      <alignment horizontal="center" vertical="center"/>
    </xf>
    <xf numFmtId="164" fontId="9" fillId="10" borderId="2" xfId="0" applyNumberFormat="1" applyFont="1" applyFill="1" applyBorder="1" applyAlignment="1" applyProtection="1">
      <alignment horizontal="center" vertical="center"/>
    </xf>
    <xf numFmtId="164" fontId="8" fillId="4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10" fillId="7" borderId="0" xfId="0" applyFont="1" applyFill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164" fontId="9" fillId="7" borderId="1" xfId="0" applyNumberFormat="1" applyFont="1" applyFill="1" applyBorder="1" applyAlignment="1" applyProtection="1">
      <alignment horizontal="center" vertical="center"/>
    </xf>
    <xf numFmtId="164" fontId="9" fillId="10" borderId="1" xfId="0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164" fontId="2" fillId="7" borderId="1" xfId="0" applyNumberFormat="1" applyFont="1" applyFill="1" applyBorder="1" applyAlignment="1" applyProtection="1">
      <alignment horizontal="center" vertical="center"/>
    </xf>
    <xf numFmtId="164" fontId="2" fillId="7" borderId="0" xfId="0" applyNumberFormat="1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</xf>
    <xf numFmtId="164" fontId="5" fillId="7" borderId="3" xfId="0" applyNumberFormat="1" applyFont="1" applyFill="1" applyBorder="1" applyAlignment="1" applyProtection="1">
      <alignment horizontal="center" vertical="center"/>
    </xf>
    <xf numFmtId="164" fontId="5" fillId="7" borderId="2" xfId="0" applyNumberFormat="1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164" fontId="5" fillId="7" borderId="0" xfId="0" applyNumberFormat="1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373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C0000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3399"/>
      <color rgb="FFFF99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opLeftCell="N1" zoomScale="60" zoomScaleNormal="60" workbookViewId="0">
      <selection activeCell="AI41" sqref="AI41"/>
    </sheetView>
  </sheetViews>
  <sheetFormatPr baseColWidth="10" defaultRowHeight="12.75" x14ac:dyDescent="0.25"/>
  <cols>
    <col min="1" max="1" width="40" style="1" customWidth="1"/>
    <col min="2" max="2" width="11" style="1" customWidth="1"/>
    <col min="3" max="3" width="9.7109375" style="1" customWidth="1"/>
    <col min="4" max="4" width="10.7109375" style="1" customWidth="1"/>
    <col min="5" max="8" width="7.7109375" style="1" customWidth="1"/>
    <col min="9" max="9" width="14.7109375" style="1" customWidth="1"/>
    <col min="10" max="10" width="13.85546875" style="1" customWidth="1"/>
    <col min="11" max="11" width="12.28515625" style="1" customWidth="1"/>
    <col min="12" max="13" width="7.7109375" style="1" customWidth="1"/>
    <col min="14" max="14" width="10.7109375" style="1" customWidth="1"/>
    <col min="15" max="18" width="7.7109375" style="1" customWidth="1"/>
    <col min="19" max="19" width="14.7109375" style="1" customWidth="1"/>
    <col min="20" max="20" width="13.85546875" style="1" customWidth="1"/>
    <col min="21" max="21" width="14.42578125" style="1" customWidth="1"/>
    <col min="22" max="23" width="7.7109375" style="1" customWidth="1"/>
    <col min="24" max="24" width="10.7109375" style="1" customWidth="1"/>
    <col min="25" max="29" width="7.7109375" style="1" customWidth="1"/>
    <col min="30" max="30" width="14.7109375" style="1" customWidth="1"/>
    <col min="31" max="31" width="13.85546875" style="1" customWidth="1"/>
    <col min="32" max="32" width="12.28515625" style="1" customWidth="1"/>
    <col min="33" max="33" width="4.7109375" style="1" customWidth="1"/>
    <col min="34" max="35" width="20.7109375" style="1" customWidth="1"/>
    <col min="36" max="36" width="30.5703125" style="17" customWidth="1"/>
    <col min="37" max="37" width="4.7109375" style="1" customWidth="1"/>
    <col min="38" max="38" width="22.85546875" style="1" customWidth="1"/>
    <col min="39" max="40" width="20.7109375" style="1" customWidth="1"/>
    <col min="41" max="41" width="30.7109375" style="1" customWidth="1"/>
    <col min="42" max="16384" width="11.42578125" style="1"/>
  </cols>
  <sheetData>
    <row r="1" spans="1:41" s="8" customFormat="1" ht="97.5" customHeight="1" x14ac:dyDescent="0.2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3" spans="1:41" ht="51" customHeight="1" x14ac:dyDescent="0.25">
      <c r="A3" s="51" t="s">
        <v>17</v>
      </c>
      <c r="B3" s="51" t="s">
        <v>0</v>
      </c>
      <c r="C3" s="48" t="s">
        <v>1</v>
      </c>
      <c r="D3" s="48"/>
      <c r="E3" s="48"/>
      <c r="F3" s="48"/>
      <c r="G3" s="48"/>
      <c r="H3" s="48"/>
      <c r="I3" s="48"/>
      <c r="J3" s="56" t="s">
        <v>56</v>
      </c>
      <c r="K3" s="53" t="s">
        <v>6</v>
      </c>
      <c r="L3" s="63" t="s">
        <v>28</v>
      </c>
      <c r="M3" s="63"/>
      <c r="N3" s="63"/>
      <c r="O3" s="63"/>
      <c r="P3" s="63"/>
      <c r="Q3" s="63"/>
      <c r="R3" s="63"/>
      <c r="S3" s="63"/>
      <c r="T3" s="58" t="s">
        <v>88</v>
      </c>
      <c r="U3" s="54" t="s">
        <v>11</v>
      </c>
      <c r="V3" s="64" t="s">
        <v>3</v>
      </c>
      <c r="W3" s="64"/>
      <c r="X3" s="64"/>
      <c r="Y3" s="64"/>
      <c r="Z3" s="64"/>
      <c r="AA3" s="64"/>
      <c r="AB3" s="64"/>
      <c r="AC3" s="64"/>
      <c r="AD3" s="64"/>
      <c r="AE3" s="60" t="s">
        <v>89</v>
      </c>
      <c r="AF3" s="55" t="s">
        <v>5</v>
      </c>
      <c r="AG3" s="9"/>
      <c r="AH3" s="49" t="s">
        <v>4</v>
      </c>
      <c r="AI3" s="49" t="s">
        <v>7</v>
      </c>
      <c r="AJ3" s="10"/>
      <c r="AK3" s="9"/>
      <c r="AL3" s="50" t="s">
        <v>8</v>
      </c>
      <c r="AM3" s="50" t="s">
        <v>9</v>
      </c>
    </row>
    <row r="4" spans="1:41" ht="16.5" customHeight="1" x14ac:dyDescent="0.25">
      <c r="A4" s="51"/>
      <c r="B4" s="51"/>
      <c r="C4" s="11" t="s">
        <v>30</v>
      </c>
      <c r="D4" s="11" t="s">
        <v>47</v>
      </c>
      <c r="E4" s="11" t="s">
        <v>12</v>
      </c>
      <c r="F4" s="11" t="s">
        <v>13</v>
      </c>
      <c r="G4" s="11" t="s">
        <v>14</v>
      </c>
      <c r="H4" s="11" t="s">
        <v>46</v>
      </c>
      <c r="I4" s="12" t="s">
        <v>2</v>
      </c>
      <c r="J4" s="57"/>
      <c r="K4" s="53"/>
      <c r="L4" s="13" t="s">
        <v>15</v>
      </c>
      <c r="M4" s="13" t="s">
        <v>16</v>
      </c>
      <c r="N4" s="13" t="s">
        <v>47</v>
      </c>
      <c r="O4" s="13" t="s">
        <v>12</v>
      </c>
      <c r="P4" s="13" t="s">
        <v>13</v>
      </c>
      <c r="Q4" s="13" t="s">
        <v>14</v>
      </c>
      <c r="R4" s="13" t="s">
        <v>46</v>
      </c>
      <c r="S4" s="14" t="s">
        <v>2</v>
      </c>
      <c r="T4" s="59"/>
      <c r="U4" s="54"/>
      <c r="V4" s="15" t="s">
        <v>15</v>
      </c>
      <c r="W4" s="15" t="s">
        <v>16</v>
      </c>
      <c r="X4" s="15" t="s">
        <v>47</v>
      </c>
      <c r="Y4" s="15" t="s">
        <v>12</v>
      </c>
      <c r="Z4" s="15" t="s">
        <v>13</v>
      </c>
      <c r="AA4" s="15" t="s">
        <v>14</v>
      </c>
      <c r="AB4" s="15" t="s">
        <v>46</v>
      </c>
      <c r="AC4" s="15" t="s">
        <v>143</v>
      </c>
      <c r="AD4" s="16" t="s">
        <v>2</v>
      </c>
      <c r="AE4" s="61"/>
      <c r="AF4" s="55"/>
      <c r="AH4" s="49"/>
      <c r="AI4" s="49"/>
      <c r="AJ4" s="10"/>
      <c r="AL4" s="50"/>
      <c r="AM4" s="50"/>
    </row>
    <row r="5" spans="1:41" ht="20.100000000000001" customHeight="1" x14ac:dyDescent="0.25">
      <c r="A5" s="30" t="s">
        <v>48</v>
      </c>
      <c r="B5" s="31" t="s">
        <v>10</v>
      </c>
      <c r="C5" s="32">
        <v>19.100000000000001</v>
      </c>
      <c r="D5" s="32">
        <v>0</v>
      </c>
      <c r="E5" s="32">
        <v>10</v>
      </c>
      <c r="F5" s="32">
        <v>10</v>
      </c>
      <c r="G5" s="32">
        <v>10</v>
      </c>
      <c r="H5" s="32">
        <v>10</v>
      </c>
      <c r="I5" s="5">
        <f>C5-D5+(10-((E5+F5+G5+H5)/4))</f>
        <v>19.100000000000001</v>
      </c>
      <c r="J5" s="23">
        <f t="shared" ref="J5:J42" si="0">RANK(I5,$I$5:$I$42)</f>
        <v>11</v>
      </c>
      <c r="K5" s="52">
        <f>LARGE(I5:I8,1)+LARGE(I5:I8,2)+LARGE(I5:I8,3)</f>
        <v>57.7</v>
      </c>
      <c r="L5" s="32">
        <v>4.5999999999999996</v>
      </c>
      <c r="M5" s="32">
        <v>3</v>
      </c>
      <c r="N5" s="32">
        <v>2</v>
      </c>
      <c r="O5" s="32">
        <v>1.2</v>
      </c>
      <c r="P5" s="32">
        <v>1.8</v>
      </c>
      <c r="Q5" s="32">
        <v>1.2</v>
      </c>
      <c r="R5" s="32">
        <v>1.4</v>
      </c>
      <c r="S5" s="5">
        <f>L5+M5-N5+(10-((O5+P5+Q5+R5)/4))</f>
        <v>14.2</v>
      </c>
      <c r="T5" s="23">
        <f t="shared" ref="T5:T42" si="1">RANK(S5,$S$5:$S$42)</f>
        <v>30</v>
      </c>
      <c r="U5" s="47">
        <f>LARGE(S5:S8,1)+LARGE(S5:S8,2)+LARGE(S5:S8,3)</f>
        <v>51.5</v>
      </c>
      <c r="V5" s="32">
        <v>6</v>
      </c>
      <c r="W5" s="32">
        <v>4</v>
      </c>
      <c r="X5" s="32">
        <v>0</v>
      </c>
      <c r="Y5" s="32">
        <v>1.3</v>
      </c>
      <c r="Z5" s="32">
        <v>1.3</v>
      </c>
      <c r="AA5" s="32">
        <v>1.1000000000000001</v>
      </c>
      <c r="AB5" s="32">
        <v>0.8</v>
      </c>
      <c r="AC5" s="32">
        <v>0.8</v>
      </c>
      <c r="AD5" s="5">
        <f>V5+W5-X5+(10-((Y5+Z5+AA5+AB5+AC5)/5))</f>
        <v>18.939999999999998</v>
      </c>
      <c r="AE5" s="23">
        <f t="shared" ref="AE5:AE42" si="2">RANK(AD5,$AD$5:$AD$42)</f>
        <v>3</v>
      </c>
      <c r="AF5" s="40">
        <f>LARGE(AD5:AD8,1)+LARGE(AD5:AD8,2)+LARGE(AD5:AD8,3)</f>
        <v>56.980000000000004</v>
      </c>
      <c r="AH5" s="6">
        <f t="shared" ref="AH5:AH42" si="3">AD5+S5+I5</f>
        <v>52.24</v>
      </c>
      <c r="AI5" s="23">
        <f t="shared" ref="AI5:AI42" si="4">RANK(AH5,$AH$5:$AH$42)</f>
        <v>18</v>
      </c>
      <c r="AJ5" s="7" t="str">
        <f t="shared" ref="AJ5:AJ42" si="5">A5</f>
        <v>MNICHER Maissane</v>
      </c>
      <c r="AL5" s="44">
        <f>AF5+U5+K5</f>
        <v>166.18</v>
      </c>
      <c r="AM5" s="39">
        <f>RANK(AL5,$AL$5:$AL$42)</f>
        <v>1</v>
      </c>
      <c r="AN5" s="38" t="str">
        <f>B5</f>
        <v>CAF BF1</v>
      </c>
      <c r="AO5" s="7" t="str">
        <f t="shared" ref="AO5:AO42" si="6">A5</f>
        <v>MNICHER Maissane</v>
      </c>
    </row>
    <row r="6" spans="1:41" ht="20.100000000000001" customHeight="1" x14ac:dyDescent="0.25">
      <c r="A6" s="30" t="s">
        <v>49</v>
      </c>
      <c r="B6" s="31" t="s">
        <v>10</v>
      </c>
      <c r="C6" s="32">
        <v>19.3</v>
      </c>
      <c r="D6" s="32">
        <v>0</v>
      </c>
      <c r="E6" s="32">
        <v>10</v>
      </c>
      <c r="F6" s="32">
        <v>10</v>
      </c>
      <c r="G6" s="32">
        <v>10</v>
      </c>
      <c r="H6" s="32">
        <v>10</v>
      </c>
      <c r="I6" s="5">
        <f t="shared" ref="I6:I42" si="7">C6-D6+(10-((E6+F6+G6+H6)/4))</f>
        <v>19.3</v>
      </c>
      <c r="J6" s="23">
        <f t="shared" si="0"/>
        <v>2</v>
      </c>
      <c r="K6" s="52"/>
      <c r="L6" s="32">
        <v>5.4</v>
      </c>
      <c r="M6" s="32">
        <v>4</v>
      </c>
      <c r="N6" s="32">
        <v>0</v>
      </c>
      <c r="O6" s="32">
        <v>3</v>
      </c>
      <c r="P6" s="32">
        <v>4</v>
      </c>
      <c r="Q6" s="32">
        <v>2.8</v>
      </c>
      <c r="R6" s="32">
        <v>3.3</v>
      </c>
      <c r="S6" s="5">
        <f t="shared" ref="S6:S42" si="8">L6+M6-N6+(10-((O6+P6+Q6+R6)/4))</f>
        <v>16.125</v>
      </c>
      <c r="T6" s="23">
        <f t="shared" si="1"/>
        <v>23</v>
      </c>
      <c r="U6" s="47"/>
      <c r="V6" s="32">
        <v>6</v>
      </c>
      <c r="W6" s="32">
        <v>4</v>
      </c>
      <c r="X6" s="32">
        <v>0</v>
      </c>
      <c r="Y6" s="32">
        <v>0.7</v>
      </c>
      <c r="Z6" s="32">
        <v>0.6</v>
      </c>
      <c r="AA6" s="32">
        <v>0.6</v>
      </c>
      <c r="AB6" s="32">
        <v>0.7</v>
      </c>
      <c r="AC6" s="32">
        <v>0.7</v>
      </c>
      <c r="AD6" s="5">
        <f t="shared" ref="AD6:AD42" si="9">V6+W6-X6+(10-((Y6+Z6+AA6+AB6+AC6)/5))</f>
        <v>19.34</v>
      </c>
      <c r="AE6" s="23">
        <f t="shared" si="2"/>
        <v>1</v>
      </c>
      <c r="AF6" s="40"/>
      <c r="AH6" s="6">
        <f t="shared" si="3"/>
        <v>54.765000000000001</v>
      </c>
      <c r="AI6" s="23">
        <f t="shared" si="4"/>
        <v>5</v>
      </c>
      <c r="AJ6" s="7" t="str">
        <f t="shared" si="5"/>
        <v>TIR Ines</v>
      </c>
      <c r="AL6" s="45"/>
      <c r="AM6" s="39"/>
      <c r="AN6" s="38"/>
      <c r="AO6" s="7" t="str">
        <f t="shared" si="6"/>
        <v>TIR Ines</v>
      </c>
    </row>
    <row r="7" spans="1:41" ht="20.100000000000001" customHeight="1" x14ac:dyDescent="0.25">
      <c r="A7" s="30" t="s">
        <v>50</v>
      </c>
      <c r="B7" s="31" t="s">
        <v>10</v>
      </c>
      <c r="C7" s="32">
        <v>19.3</v>
      </c>
      <c r="D7" s="32">
        <v>0</v>
      </c>
      <c r="E7" s="32">
        <v>10</v>
      </c>
      <c r="F7" s="32">
        <v>10</v>
      </c>
      <c r="G7" s="32">
        <v>10</v>
      </c>
      <c r="H7" s="32">
        <v>10</v>
      </c>
      <c r="I7" s="5">
        <f t="shared" si="7"/>
        <v>19.3</v>
      </c>
      <c r="J7" s="23">
        <f t="shared" si="0"/>
        <v>2</v>
      </c>
      <c r="K7" s="52"/>
      <c r="L7" s="32">
        <v>5.6</v>
      </c>
      <c r="M7" s="32">
        <v>4</v>
      </c>
      <c r="N7" s="32">
        <v>0</v>
      </c>
      <c r="O7" s="32">
        <v>2.1</v>
      </c>
      <c r="P7" s="32">
        <v>2.6</v>
      </c>
      <c r="Q7" s="32">
        <v>2</v>
      </c>
      <c r="R7" s="32">
        <v>2.2000000000000002</v>
      </c>
      <c r="S7" s="5">
        <f t="shared" si="8"/>
        <v>17.375</v>
      </c>
      <c r="T7" s="23">
        <f t="shared" si="1"/>
        <v>9</v>
      </c>
      <c r="U7" s="47"/>
      <c r="V7" s="32">
        <v>6</v>
      </c>
      <c r="W7" s="32">
        <v>4</v>
      </c>
      <c r="X7" s="32">
        <v>0</v>
      </c>
      <c r="Y7" s="32">
        <v>2</v>
      </c>
      <c r="Z7" s="32">
        <v>2.4</v>
      </c>
      <c r="AA7" s="32">
        <v>2.5</v>
      </c>
      <c r="AB7" s="32">
        <v>2.4</v>
      </c>
      <c r="AC7" s="32">
        <v>2.2999999999999998</v>
      </c>
      <c r="AD7" s="5">
        <f t="shared" si="9"/>
        <v>17.68</v>
      </c>
      <c r="AE7" s="23">
        <f t="shared" si="2"/>
        <v>17</v>
      </c>
      <c r="AF7" s="40"/>
      <c r="AH7" s="6">
        <f t="shared" si="3"/>
        <v>54.355000000000004</v>
      </c>
      <c r="AI7" s="23">
        <f t="shared" si="4"/>
        <v>9</v>
      </c>
      <c r="AJ7" s="7" t="str">
        <f t="shared" si="5"/>
        <v>NOURJI Sofia</v>
      </c>
      <c r="AL7" s="45"/>
      <c r="AM7" s="39"/>
      <c r="AN7" s="38"/>
      <c r="AO7" s="7" t="str">
        <f t="shared" si="6"/>
        <v>NOURJI Sofia</v>
      </c>
    </row>
    <row r="8" spans="1:41" ht="20.100000000000001" customHeight="1" x14ac:dyDescent="0.25">
      <c r="A8" s="30" t="s">
        <v>51</v>
      </c>
      <c r="B8" s="31" t="s">
        <v>10</v>
      </c>
      <c r="C8" s="32">
        <v>18.7</v>
      </c>
      <c r="D8" s="32">
        <v>0</v>
      </c>
      <c r="E8" s="32">
        <v>10</v>
      </c>
      <c r="F8" s="32">
        <v>10</v>
      </c>
      <c r="G8" s="32">
        <v>10</v>
      </c>
      <c r="H8" s="32">
        <v>10</v>
      </c>
      <c r="I8" s="5">
        <f t="shared" si="7"/>
        <v>18.7</v>
      </c>
      <c r="J8" s="23">
        <f t="shared" si="0"/>
        <v>17</v>
      </c>
      <c r="K8" s="52"/>
      <c r="L8" s="32">
        <v>5.4</v>
      </c>
      <c r="M8" s="32">
        <v>4</v>
      </c>
      <c r="N8" s="32"/>
      <c r="O8" s="32">
        <v>1.6</v>
      </c>
      <c r="P8" s="32">
        <v>1.3</v>
      </c>
      <c r="Q8" s="32">
        <v>1.3</v>
      </c>
      <c r="R8" s="32">
        <v>1.4</v>
      </c>
      <c r="S8" s="5">
        <f t="shared" si="8"/>
        <v>18</v>
      </c>
      <c r="T8" s="23">
        <f t="shared" si="1"/>
        <v>3</v>
      </c>
      <c r="U8" s="47"/>
      <c r="V8" s="32">
        <v>6</v>
      </c>
      <c r="W8" s="32">
        <v>4</v>
      </c>
      <c r="X8" s="32">
        <v>0</v>
      </c>
      <c r="Y8" s="32">
        <v>1.5</v>
      </c>
      <c r="Z8" s="32">
        <v>1.6</v>
      </c>
      <c r="AA8" s="32">
        <v>1.3</v>
      </c>
      <c r="AB8" s="32">
        <v>1</v>
      </c>
      <c r="AC8" s="32">
        <v>1.1000000000000001</v>
      </c>
      <c r="AD8" s="5">
        <f t="shared" si="9"/>
        <v>18.7</v>
      </c>
      <c r="AE8" s="23">
        <f t="shared" si="2"/>
        <v>6</v>
      </c>
      <c r="AF8" s="40"/>
      <c r="AH8" s="6">
        <f t="shared" si="3"/>
        <v>55.400000000000006</v>
      </c>
      <c r="AI8" s="23">
        <f t="shared" si="4"/>
        <v>4</v>
      </c>
      <c r="AJ8" s="7" t="str">
        <f t="shared" si="5"/>
        <v>LARAQUI HOUSSAINI Lilya</v>
      </c>
      <c r="AL8" s="46"/>
      <c r="AM8" s="39"/>
      <c r="AN8" s="38"/>
      <c r="AO8" s="7" t="str">
        <f t="shared" si="6"/>
        <v>LARAQUI HOUSSAINI Lilya</v>
      </c>
    </row>
    <row r="9" spans="1:41" ht="20.100000000000001" customHeight="1" x14ac:dyDescent="0.25">
      <c r="A9" s="33" t="s">
        <v>18</v>
      </c>
      <c r="B9" s="34" t="s">
        <v>27</v>
      </c>
      <c r="C9" s="35">
        <v>19.8</v>
      </c>
      <c r="D9" s="35">
        <v>0</v>
      </c>
      <c r="E9" s="35">
        <v>10</v>
      </c>
      <c r="F9" s="35">
        <v>10</v>
      </c>
      <c r="G9" s="35">
        <v>10</v>
      </c>
      <c r="H9" s="35">
        <v>10</v>
      </c>
      <c r="I9" s="27">
        <f t="shared" si="7"/>
        <v>19.8</v>
      </c>
      <c r="J9" s="23">
        <f t="shared" si="0"/>
        <v>1</v>
      </c>
      <c r="K9" s="52">
        <f t="shared" ref="K9" si="10">LARGE(I9:I12,1)+LARGE(I9:I12,2)+LARGE(I9:I12,3)</f>
        <v>57.8</v>
      </c>
      <c r="L9" s="35">
        <v>5.4</v>
      </c>
      <c r="M9" s="35">
        <v>4</v>
      </c>
      <c r="N9" s="35">
        <v>0</v>
      </c>
      <c r="O9" s="35">
        <v>1</v>
      </c>
      <c r="P9" s="35">
        <v>1</v>
      </c>
      <c r="Q9" s="35">
        <v>1</v>
      </c>
      <c r="R9" s="35">
        <v>1</v>
      </c>
      <c r="S9" s="27">
        <f t="shared" si="8"/>
        <v>18.399999999999999</v>
      </c>
      <c r="T9" s="23">
        <f t="shared" si="1"/>
        <v>1</v>
      </c>
      <c r="U9" s="47">
        <f t="shared" ref="U9" si="11">LARGE(S9:S12,1)+LARGE(S9:S12,2)+LARGE(S9:S12,3)</f>
        <v>52.5</v>
      </c>
      <c r="V9" s="35">
        <v>6</v>
      </c>
      <c r="W9" s="35">
        <v>4</v>
      </c>
      <c r="X9" s="35">
        <v>0</v>
      </c>
      <c r="Y9" s="35">
        <v>1.2</v>
      </c>
      <c r="Z9" s="35">
        <v>1.3</v>
      </c>
      <c r="AA9" s="35">
        <v>1</v>
      </c>
      <c r="AB9" s="35">
        <v>0.9</v>
      </c>
      <c r="AC9" s="35">
        <v>1</v>
      </c>
      <c r="AD9" s="27">
        <f t="shared" si="9"/>
        <v>18.920000000000002</v>
      </c>
      <c r="AE9" s="23">
        <f t="shared" si="2"/>
        <v>4</v>
      </c>
      <c r="AF9" s="40">
        <f t="shared" ref="AF9" si="12">LARGE(AD9:AD12,1)+LARGE(AD9:AD12,2)+LARGE(AD9:AD12,3)</f>
        <v>55.5</v>
      </c>
      <c r="AH9" s="29">
        <f t="shared" si="3"/>
        <v>57.120000000000005</v>
      </c>
      <c r="AI9" s="3">
        <f t="shared" si="4"/>
        <v>1</v>
      </c>
      <c r="AJ9" s="2" t="str">
        <f t="shared" si="5"/>
        <v>BAKI Ines</v>
      </c>
      <c r="AL9" s="41">
        <f>AF9+U9+K9</f>
        <v>165.8</v>
      </c>
      <c r="AM9" s="39">
        <f>RANK(AL9,$AL$5:$AL$42)</f>
        <v>2</v>
      </c>
      <c r="AN9" s="39" t="str">
        <f>B9</f>
        <v>CAF BF2</v>
      </c>
      <c r="AO9" s="2" t="str">
        <f t="shared" si="6"/>
        <v>BAKI Ines</v>
      </c>
    </row>
    <row r="10" spans="1:41" ht="20.100000000000001" customHeight="1" x14ac:dyDescent="0.25">
      <c r="A10" s="33" t="s">
        <v>45</v>
      </c>
      <c r="B10" s="34" t="s">
        <v>27</v>
      </c>
      <c r="C10" s="35">
        <v>19.3</v>
      </c>
      <c r="D10" s="35">
        <v>0</v>
      </c>
      <c r="E10" s="35">
        <v>10</v>
      </c>
      <c r="F10" s="35">
        <v>10</v>
      </c>
      <c r="G10" s="35">
        <v>10</v>
      </c>
      <c r="H10" s="35">
        <v>10</v>
      </c>
      <c r="I10" s="27">
        <f t="shared" si="7"/>
        <v>19.3</v>
      </c>
      <c r="J10" s="23">
        <f t="shared" si="0"/>
        <v>2</v>
      </c>
      <c r="K10" s="52"/>
      <c r="L10" s="35">
        <v>5</v>
      </c>
      <c r="M10" s="35">
        <v>4</v>
      </c>
      <c r="N10" s="35">
        <v>0</v>
      </c>
      <c r="O10" s="35">
        <v>2.5</v>
      </c>
      <c r="P10" s="35">
        <v>2.5</v>
      </c>
      <c r="Q10" s="35">
        <v>2.5</v>
      </c>
      <c r="R10" s="35">
        <v>2.5</v>
      </c>
      <c r="S10" s="27">
        <f t="shared" si="8"/>
        <v>16.5</v>
      </c>
      <c r="T10" s="23">
        <f t="shared" si="1"/>
        <v>20</v>
      </c>
      <c r="U10" s="47"/>
      <c r="V10" s="35">
        <v>6</v>
      </c>
      <c r="W10" s="35">
        <v>4</v>
      </c>
      <c r="X10" s="35">
        <v>0</v>
      </c>
      <c r="Y10" s="35">
        <v>1.1000000000000001</v>
      </c>
      <c r="Z10" s="35">
        <v>1.1000000000000001</v>
      </c>
      <c r="AA10" s="35">
        <v>1.2</v>
      </c>
      <c r="AB10" s="35">
        <v>1</v>
      </c>
      <c r="AC10" s="35">
        <v>1.2</v>
      </c>
      <c r="AD10" s="27">
        <f t="shared" si="9"/>
        <v>18.88</v>
      </c>
      <c r="AE10" s="23">
        <f t="shared" si="2"/>
        <v>5</v>
      </c>
      <c r="AF10" s="40"/>
      <c r="AH10" s="29">
        <f t="shared" si="3"/>
        <v>54.679999999999993</v>
      </c>
      <c r="AI10" s="23">
        <f t="shared" si="4"/>
        <v>6</v>
      </c>
      <c r="AJ10" s="2" t="str">
        <f t="shared" si="5"/>
        <v>ARNAUD Séréna</v>
      </c>
      <c r="AL10" s="42"/>
      <c r="AM10" s="39"/>
      <c r="AN10" s="39"/>
      <c r="AO10" s="2" t="str">
        <f t="shared" si="6"/>
        <v>ARNAUD Séréna</v>
      </c>
    </row>
    <row r="11" spans="1:41" ht="20.100000000000001" customHeight="1" x14ac:dyDescent="0.25">
      <c r="A11" s="33" t="s">
        <v>19</v>
      </c>
      <c r="B11" s="34" t="s">
        <v>27</v>
      </c>
      <c r="C11" s="35">
        <v>17.2</v>
      </c>
      <c r="D11" s="35">
        <v>0</v>
      </c>
      <c r="E11" s="35">
        <v>10</v>
      </c>
      <c r="F11" s="35">
        <v>10</v>
      </c>
      <c r="G11" s="35">
        <v>10</v>
      </c>
      <c r="H11" s="35">
        <v>10</v>
      </c>
      <c r="I11" s="27">
        <f t="shared" si="7"/>
        <v>17.2</v>
      </c>
      <c r="J11" s="23">
        <f t="shared" si="0"/>
        <v>31</v>
      </c>
      <c r="K11" s="52"/>
      <c r="L11" s="35">
        <v>5.2</v>
      </c>
      <c r="M11" s="35">
        <v>4</v>
      </c>
      <c r="N11" s="35">
        <v>0</v>
      </c>
      <c r="O11" s="35">
        <v>2.6</v>
      </c>
      <c r="P11" s="35">
        <v>2.6</v>
      </c>
      <c r="Q11" s="35">
        <v>2.6</v>
      </c>
      <c r="R11" s="35">
        <v>2.6</v>
      </c>
      <c r="S11" s="27">
        <f t="shared" si="8"/>
        <v>16.600000000000001</v>
      </c>
      <c r="T11" s="23">
        <f t="shared" si="1"/>
        <v>18</v>
      </c>
      <c r="U11" s="47"/>
      <c r="V11" s="35">
        <v>4.8</v>
      </c>
      <c r="W11" s="35">
        <v>4</v>
      </c>
      <c r="X11" s="35">
        <v>0</v>
      </c>
      <c r="Y11" s="35">
        <v>1.2</v>
      </c>
      <c r="Z11" s="35">
        <v>1.1000000000000001</v>
      </c>
      <c r="AA11" s="35">
        <v>1.3</v>
      </c>
      <c r="AB11" s="35">
        <v>0.9</v>
      </c>
      <c r="AC11" s="35">
        <v>1</v>
      </c>
      <c r="AD11" s="27">
        <f t="shared" si="9"/>
        <v>17.700000000000003</v>
      </c>
      <c r="AE11" s="23">
        <f t="shared" si="2"/>
        <v>16</v>
      </c>
      <c r="AF11" s="40"/>
      <c r="AH11" s="29">
        <f t="shared" si="3"/>
        <v>51.5</v>
      </c>
      <c r="AI11" s="23">
        <f t="shared" si="4"/>
        <v>22</v>
      </c>
      <c r="AJ11" s="2" t="str">
        <f t="shared" si="5"/>
        <v>EL HACHIMI Yasmine</v>
      </c>
      <c r="AL11" s="42"/>
      <c r="AM11" s="39"/>
      <c r="AN11" s="39"/>
      <c r="AO11" s="2" t="str">
        <f t="shared" si="6"/>
        <v>EL HACHIMI Yasmine</v>
      </c>
    </row>
    <row r="12" spans="1:41" ht="20.100000000000001" customHeight="1" x14ac:dyDescent="0.25">
      <c r="A12" s="33" t="s">
        <v>20</v>
      </c>
      <c r="B12" s="34" t="s">
        <v>27</v>
      </c>
      <c r="C12" s="35">
        <v>18.7</v>
      </c>
      <c r="D12" s="35">
        <v>0</v>
      </c>
      <c r="E12" s="35">
        <v>10</v>
      </c>
      <c r="F12" s="35">
        <v>10</v>
      </c>
      <c r="G12" s="35">
        <v>10</v>
      </c>
      <c r="H12" s="35">
        <v>10</v>
      </c>
      <c r="I12" s="27">
        <f t="shared" si="7"/>
        <v>18.7</v>
      </c>
      <c r="J12" s="23">
        <f t="shared" si="0"/>
        <v>17</v>
      </c>
      <c r="K12" s="52"/>
      <c r="L12" s="35">
        <v>5.6</v>
      </c>
      <c r="M12" s="35">
        <v>4</v>
      </c>
      <c r="N12" s="35">
        <v>0</v>
      </c>
      <c r="O12" s="35">
        <v>2.1</v>
      </c>
      <c r="P12" s="35">
        <v>2.1</v>
      </c>
      <c r="Q12" s="35">
        <v>2.1</v>
      </c>
      <c r="R12" s="35">
        <v>2.1</v>
      </c>
      <c r="S12" s="27">
        <f t="shared" si="8"/>
        <v>17.5</v>
      </c>
      <c r="T12" s="23">
        <f t="shared" si="1"/>
        <v>8</v>
      </c>
      <c r="U12" s="47"/>
      <c r="V12" s="35">
        <v>5.2</v>
      </c>
      <c r="W12" s="35">
        <v>4</v>
      </c>
      <c r="X12" s="35">
        <v>0</v>
      </c>
      <c r="Y12" s="35">
        <v>2</v>
      </c>
      <c r="Z12" s="35">
        <v>2</v>
      </c>
      <c r="AA12" s="35">
        <v>2</v>
      </c>
      <c r="AB12" s="35">
        <v>1</v>
      </c>
      <c r="AC12" s="35">
        <v>2</v>
      </c>
      <c r="AD12" s="27">
        <f t="shared" si="9"/>
        <v>17.399999999999999</v>
      </c>
      <c r="AE12" s="23">
        <f t="shared" si="2"/>
        <v>22</v>
      </c>
      <c r="AF12" s="40"/>
      <c r="AH12" s="29">
        <f t="shared" si="3"/>
        <v>53.599999999999994</v>
      </c>
      <c r="AI12" s="23">
        <f t="shared" si="4"/>
        <v>14</v>
      </c>
      <c r="AJ12" s="2" t="str">
        <f t="shared" si="5"/>
        <v>RAISSI Rania</v>
      </c>
      <c r="AL12" s="43"/>
      <c r="AM12" s="39"/>
      <c r="AN12" s="39"/>
      <c r="AO12" s="2" t="str">
        <f t="shared" si="6"/>
        <v>RAISSI Rania</v>
      </c>
    </row>
    <row r="13" spans="1:41" ht="20.100000000000001" customHeight="1" x14ac:dyDescent="0.25">
      <c r="A13" s="30" t="s">
        <v>58</v>
      </c>
      <c r="B13" s="31" t="s">
        <v>39</v>
      </c>
      <c r="C13" s="32">
        <v>17.399999999999999</v>
      </c>
      <c r="D13" s="32">
        <v>0</v>
      </c>
      <c r="E13" s="32">
        <v>10</v>
      </c>
      <c r="F13" s="32">
        <v>10</v>
      </c>
      <c r="G13" s="32">
        <v>10</v>
      </c>
      <c r="H13" s="32">
        <v>10</v>
      </c>
      <c r="I13" s="5">
        <f t="shared" si="7"/>
        <v>17.399999999999999</v>
      </c>
      <c r="J13" s="23">
        <f t="shared" si="0"/>
        <v>28</v>
      </c>
      <c r="K13" s="52">
        <f t="shared" ref="K13" si="13">LARGE(I13:I16,1)+LARGE(I13:I16,2)+LARGE(I13:I16,3)</f>
        <v>54.4</v>
      </c>
      <c r="L13" s="32">
        <v>4</v>
      </c>
      <c r="M13" s="32">
        <v>3</v>
      </c>
      <c r="N13" s="32">
        <v>0</v>
      </c>
      <c r="O13" s="32">
        <v>3.4</v>
      </c>
      <c r="P13" s="32">
        <v>5.3</v>
      </c>
      <c r="Q13" s="32">
        <v>4.3</v>
      </c>
      <c r="R13" s="32">
        <v>4.4000000000000004</v>
      </c>
      <c r="S13" s="5">
        <f t="shared" si="8"/>
        <v>12.65</v>
      </c>
      <c r="T13" s="23">
        <f t="shared" si="1"/>
        <v>36</v>
      </c>
      <c r="U13" s="47">
        <f t="shared" ref="U13" si="14">LARGE(S13:S16,1)+LARGE(S13:S16,2)+LARGE(S13:S16,3)</f>
        <v>41.174999999999997</v>
      </c>
      <c r="V13" s="32">
        <v>4.5999999999999996</v>
      </c>
      <c r="W13" s="32">
        <v>4</v>
      </c>
      <c r="X13" s="32">
        <v>0</v>
      </c>
      <c r="Y13" s="32">
        <v>1.3</v>
      </c>
      <c r="Z13" s="32">
        <v>0.9</v>
      </c>
      <c r="AA13" s="32">
        <v>1</v>
      </c>
      <c r="AB13" s="32">
        <v>0.6</v>
      </c>
      <c r="AC13" s="32">
        <v>0.9</v>
      </c>
      <c r="AD13" s="5">
        <f t="shared" si="9"/>
        <v>17.66</v>
      </c>
      <c r="AE13" s="23">
        <f t="shared" si="2"/>
        <v>18</v>
      </c>
      <c r="AF13" s="40">
        <f t="shared" ref="AF13" si="15">LARGE(AD13:AD16,1)+LARGE(AD13:AD16,2)+LARGE(AD13:AD16,3)</f>
        <v>53.78</v>
      </c>
      <c r="AH13" s="6">
        <f t="shared" si="3"/>
        <v>47.71</v>
      </c>
      <c r="AI13" s="23">
        <f t="shared" si="4"/>
        <v>31</v>
      </c>
      <c r="AJ13" s="7" t="str">
        <f t="shared" si="5"/>
        <v>ZEROUALI Yasmine</v>
      </c>
      <c r="AL13" s="44">
        <f>AF13+U13+K13</f>
        <v>149.35499999999999</v>
      </c>
      <c r="AM13" s="39">
        <f>RANK(AL13,$AL$5:$AL$42)</f>
        <v>9</v>
      </c>
      <c r="AN13" s="38" t="str">
        <f>B13</f>
        <v>EAJ BF1</v>
      </c>
      <c r="AO13" s="7" t="str">
        <f t="shared" si="6"/>
        <v>ZEROUALI Yasmine</v>
      </c>
    </row>
    <row r="14" spans="1:41" ht="20.100000000000001" customHeight="1" x14ac:dyDescent="0.25">
      <c r="A14" s="30" t="s">
        <v>59</v>
      </c>
      <c r="B14" s="31" t="s">
        <v>39</v>
      </c>
      <c r="C14" s="32">
        <v>0</v>
      </c>
      <c r="D14" s="32">
        <v>0</v>
      </c>
      <c r="E14" s="32">
        <v>10</v>
      </c>
      <c r="F14" s="32">
        <v>10</v>
      </c>
      <c r="G14" s="32">
        <v>10</v>
      </c>
      <c r="H14" s="32">
        <v>10</v>
      </c>
      <c r="I14" s="5">
        <f t="shared" si="7"/>
        <v>0</v>
      </c>
      <c r="J14" s="23">
        <f t="shared" si="0"/>
        <v>38</v>
      </c>
      <c r="K14" s="52"/>
      <c r="L14" s="32">
        <v>3.6</v>
      </c>
      <c r="M14" s="32">
        <v>4</v>
      </c>
      <c r="N14" s="32">
        <v>0</v>
      </c>
      <c r="O14" s="32">
        <v>1.7</v>
      </c>
      <c r="P14" s="32">
        <v>2</v>
      </c>
      <c r="Q14" s="32">
        <v>2</v>
      </c>
      <c r="R14" s="32">
        <v>1.9</v>
      </c>
      <c r="S14" s="5">
        <f t="shared" si="8"/>
        <v>15.7</v>
      </c>
      <c r="T14" s="23">
        <f t="shared" si="1"/>
        <v>27</v>
      </c>
      <c r="U14" s="47"/>
      <c r="V14" s="32">
        <v>4.4000000000000004</v>
      </c>
      <c r="W14" s="32">
        <v>4</v>
      </c>
      <c r="X14" s="32">
        <v>0</v>
      </c>
      <c r="Y14" s="32">
        <v>1.7</v>
      </c>
      <c r="Z14" s="32">
        <v>1.4</v>
      </c>
      <c r="AA14" s="32">
        <v>1.8</v>
      </c>
      <c r="AB14" s="32">
        <v>1.1000000000000001</v>
      </c>
      <c r="AC14" s="32">
        <v>2.2000000000000002</v>
      </c>
      <c r="AD14" s="5">
        <f t="shared" si="9"/>
        <v>16.759999999999998</v>
      </c>
      <c r="AE14" s="23">
        <f t="shared" si="2"/>
        <v>30</v>
      </c>
      <c r="AF14" s="40"/>
      <c r="AH14" s="6">
        <f t="shared" si="3"/>
        <v>32.459999999999994</v>
      </c>
      <c r="AI14" s="23">
        <f t="shared" si="4"/>
        <v>38</v>
      </c>
      <c r="AJ14" s="7" t="str">
        <f t="shared" si="5"/>
        <v>BENJELOUN Asmâa</v>
      </c>
      <c r="AL14" s="45"/>
      <c r="AM14" s="39"/>
      <c r="AN14" s="38"/>
      <c r="AO14" s="7" t="str">
        <f t="shared" si="6"/>
        <v>BENJELOUN Asmâa</v>
      </c>
    </row>
    <row r="15" spans="1:41" ht="20.100000000000001" customHeight="1" x14ac:dyDescent="0.25">
      <c r="A15" s="30" t="s">
        <v>60</v>
      </c>
      <c r="B15" s="31" t="s">
        <v>39</v>
      </c>
      <c r="C15" s="32">
        <v>17.899999999999999</v>
      </c>
      <c r="D15" s="32">
        <v>0</v>
      </c>
      <c r="E15" s="32">
        <v>10</v>
      </c>
      <c r="F15" s="32">
        <v>10</v>
      </c>
      <c r="G15" s="32">
        <v>10</v>
      </c>
      <c r="H15" s="32">
        <v>10</v>
      </c>
      <c r="I15" s="5">
        <f t="shared" si="7"/>
        <v>17.899999999999999</v>
      </c>
      <c r="J15" s="23">
        <f t="shared" si="0"/>
        <v>19</v>
      </c>
      <c r="K15" s="52"/>
      <c r="L15" s="32">
        <v>4</v>
      </c>
      <c r="M15" s="32">
        <v>4</v>
      </c>
      <c r="N15" s="32">
        <v>0</v>
      </c>
      <c r="O15" s="32">
        <v>5.6</v>
      </c>
      <c r="P15" s="32">
        <v>5</v>
      </c>
      <c r="Q15" s="32">
        <v>5</v>
      </c>
      <c r="R15" s="32">
        <v>5.2</v>
      </c>
      <c r="S15" s="5">
        <f t="shared" si="8"/>
        <v>12.8</v>
      </c>
      <c r="T15" s="23">
        <f t="shared" si="1"/>
        <v>33</v>
      </c>
      <c r="U15" s="47"/>
      <c r="V15" s="32">
        <v>5.4</v>
      </c>
      <c r="W15" s="32">
        <v>4</v>
      </c>
      <c r="X15" s="32">
        <v>0</v>
      </c>
      <c r="Y15" s="32">
        <v>1.4</v>
      </c>
      <c r="Z15" s="32">
        <v>1.2</v>
      </c>
      <c r="AA15" s="32">
        <v>1.2</v>
      </c>
      <c r="AB15" s="32">
        <v>1</v>
      </c>
      <c r="AC15" s="32">
        <v>1.1000000000000001</v>
      </c>
      <c r="AD15" s="5">
        <f t="shared" si="9"/>
        <v>18.22</v>
      </c>
      <c r="AE15" s="23">
        <f t="shared" si="2"/>
        <v>10</v>
      </c>
      <c r="AF15" s="40"/>
      <c r="AH15" s="6">
        <f t="shared" si="3"/>
        <v>48.92</v>
      </c>
      <c r="AI15" s="23">
        <f t="shared" si="4"/>
        <v>29</v>
      </c>
      <c r="AJ15" s="7" t="str">
        <f t="shared" si="5"/>
        <v>NAIT BOUHES Mariem</v>
      </c>
      <c r="AL15" s="45"/>
      <c r="AM15" s="39"/>
      <c r="AN15" s="38"/>
      <c r="AO15" s="7" t="str">
        <f t="shared" si="6"/>
        <v>NAIT BOUHES Mariem</v>
      </c>
    </row>
    <row r="16" spans="1:41" ht="20.100000000000001" customHeight="1" x14ac:dyDescent="0.25">
      <c r="A16" s="30" t="s">
        <v>61</v>
      </c>
      <c r="B16" s="31" t="s">
        <v>39</v>
      </c>
      <c r="C16" s="32">
        <v>19.100000000000001</v>
      </c>
      <c r="D16" s="32">
        <v>0</v>
      </c>
      <c r="E16" s="32">
        <v>10</v>
      </c>
      <c r="F16" s="32">
        <v>10</v>
      </c>
      <c r="G16" s="32">
        <v>10</v>
      </c>
      <c r="H16" s="32">
        <v>10</v>
      </c>
      <c r="I16" s="5">
        <f t="shared" si="7"/>
        <v>19.100000000000001</v>
      </c>
      <c r="J16" s="23">
        <f t="shared" si="0"/>
        <v>11</v>
      </c>
      <c r="K16" s="52"/>
      <c r="L16" s="32">
        <v>3</v>
      </c>
      <c r="M16" s="32">
        <v>3</v>
      </c>
      <c r="N16" s="32">
        <v>0</v>
      </c>
      <c r="O16" s="32">
        <v>3.8</v>
      </c>
      <c r="P16" s="32">
        <v>3.2</v>
      </c>
      <c r="Q16" s="32">
        <v>3</v>
      </c>
      <c r="R16" s="32">
        <v>3.3</v>
      </c>
      <c r="S16" s="5">
        <f t="shared" si="8"/>
        <v>12.675000000000001</v>
      </c>
      <c r="T16" s="23">
        <f t="shared" si="1"/>
        <v>35</v>
      </c>
      <c r="U16" s="47"/>
      <c r="V16" s="32">
        <v>5.2</v>
      </c>
      <c r="W16" s="32">
        <v>4</v>
      </c>
      <c r="X16" s="32">
        <v>0</v>
      </c>
      <c r="Y16" s="32">
        <v>1.3</v>
      </c>
      <c r="Z16" s="32">
        <v>1.3</v>
      </c>
      <c r="AA16" s="32">
        <v>1.3</v>
      </c>
      <c r="AB16" s="32">
        <v>1</v>
      </c>
      <c r="AC16" s="32">
        <v>1.6</v>
      </c>
      <c r="AD16" s="5">
        <f t="shared" si="9"/>
        <v>17.899999999999999</v>
      </c>
      <c r="AE16" s="23">
        <f t="shared" si="2"/>
        <v>12</v>
      </c>
      <c r="AF16" s="40"/>
      <c r="AH16" s="6">
        <f t="shared" si="3"/>
        <v>49.674999999999997</v>
      </c>
      <c r="AI16" s="23">
        <f t="shared" si="4"/>
        <v>25</v>
      </c>
      <c r="AJ16" s="7" t="str">
        <f t="shared" si="5"/>
        <v>BENCHERKI Salma</v>
      </c>
      <c r="AL16" s="46"/>
      <c r="AM16" s="39"/>
      <c r="AN16" s="38"/>
      <c r="AO16" s="7" t="str">
        <f t="shared" si="6"/>
        <v>BENCHERKI Salma</v>
      </c>
    </row>
    <row r="17" spans="1:41" ht="20.100000000000001" customHeight="1" x14ac:dyDescent="0.25">
      <c r="A17" s="33" t="s">
        <v>62</v>
      </c>
      <c r="B17" s="34" t="s">
        <v>40</v>
      </c>
      <c r="C17" s="35">
        <v>15.3</v>
      </c>
      <c r="D17" s="35">
        <v>0</v>
      </c>
      <c r="E17" s="35">
        <v>10</v>
      </c>
      <c r="F17" s="35">
        <v>10</v>
      </c>
      <c r="G17" s="35">
        <v>10</v>
      </c>
      <c r="H17" s="35">
        <v>10</v>
      </c>
      <c r="I17" s="27">
        <f t="shared" si="7"/>
        <v>15.3</v>
      </c>
      <c r="J17" s="23">
        <f t="shared" si="0"/>
        <v>37</v>
      </c>
      <c r="K17" s="52">
        <f>LARGE(I17:I19,1)+LARGE(I17:I19,2)+LARGE(I17:I19,3)</f>
        <v>51.3</v>
      </c>
      <c r="L17" s="35">
        <v>3.4</v>
      </c>
      <c r="M17" s="35">
        <v>3</v>
      </c>
      <c r="N17" s="35">
        <v>0</v>
      </c>
      <c r="O17" s="35">
        <v>2.5</v>
      </c>
      <c r="P17" s="35">
        <v>2.1</v>
      </c>
      <c r="Q17" s="35">
        <v>4.5</v>
      </c>
      <c r="R17" s="35">
        <v>3.2</v>
      </c>
      <c r="S17" s="27">
        <f t="shared" si="8"/>
        <v>13.324999999999999</v>
      </c>
      <c r="T17" s="23">
        <f t="shared" si="1"/>
        <v>31</v>
      </c>
      <c r="U17" s="47">
        <f>LARGE(S17:S19,1)+LARGE(S17:S19,2)+LARGE(S17:S19,3)</f>
        <v>41.825000000000003</v>
      </c>
      <c r="V17" s="35">
        <v>3</v>
      </c>
      <c r="W17" s="35">
        <v>4</v>
      </c>
      <c r="X17" s="35">
        <v>0.3</v>
      </c>
      <c r="Y17" s="35">
        <v>2.1</v>
      </c>
      <c r="Z17" s="35">
        <v>2.2000000000000002</v>
      </c>
      <c r="AA17" s="35">
        <v>2.2999999999999998</v>
      </c>
      <c r="AB17" s="35">
        <v>2.2000000000000002</v>
      </c>
      <c r="AC17" s="35">
        <v>1.9</v>
      </c>
      <c r="AD17" s="27">
        <f t="shared" si="9"/>
        <v>14.559999999999999</v>
      </c>
      <c r="AE17" s="23">
        <f t="shared" si="2"/>
        <v>34</v>
      </c>
      <c r="AF17" s="40">
        <f>LARGE(AD17:AD19,1)+LARGE(AD17:AD19,2)+LARGE(AD17:AD19,3)</f>
        <v>42.760000000000005</v>
      </c>
      <c r="AH17" s="29">
        <f t="shared" si="3"/>
        <v>43.185000000000002</v>
      </c>
      <c r="AI17" s="23">
        <f t="shared" si="4"/>
        <v>35</v>
      </c>
      <c r="AJ17" s="2" t="str">
        <f t="shared" si="5"/>
        <v>ZAFAD Hiba</v>
      </c>
      <c r="AL17" s="41">
        <f>AF17+U17+K17</f>
        <v>135.88499999999999</v>
      </c>
      <c r="AM17" s="39">
        <f>RANK(AL17,$AL$5:$AL$42)</f>
        <v>10</v>
      </c>
      <c r="AN17" s="39" t="str">
        <f>B17</f>
        <v>EAJ BF2</v>
      </c>
      <c r="AO17" s="2" t="str">
        <f t="shared" si="6"/>
        <v>ZAFAD Hiba</v>
      </c>
    </row>
    <row r="18" spans="1:41" ht="20.100000000000001" customHeight="1" x14ac:dyDescent="0.25">
      <c r="A18" s="33" t="s">
        <v>63</v>
      </c>
      <c r="B18" s="34" t="s">
        <v>40</v>
      </c>
      <c r="C18" s="35">
        <v>16.7</v>
      </c>
      <c r="D18" s="35">
        <v>0</v>
      </c>
      <c r="E18" s="35">
        <v>10</v>
      </c>
      <c r="F18" s="35">
        <v>10</v>
      </c>
      <c r="G18" s="35">
        <v>10</v>
      </c>
      <c r="H18" s="35">
        <v>10</v>
      </c>
      <c r="I18" s="27">
        <f t="shared" si="7"/>
        <v>16.7</v>
      </c>
      <c r="J18" s="23">
        <f t="shared" si="0"/>
        <v>34</v>
      </c>
      <c r="K18" s="52"/>
      <c r="L18" s="35">
        <v>3.2</v>
      </c>
      <c r="M18" s="35">
        <v>2</v>
      </c>
      <c r="N18" s="35">
        <v>0</v>
      </c>
      <c r="O18" s="35">
        <v>2.5</v>
      </c>
      <c r="P18" s="35">
        <v>2.5</v>
      </c>
      <c r="Q18" s="35">
        <v>2.5</v>
      </c>
      <c r="R18" s="35">
        <v>2.5</v>
      </c>
      <c r="S18" s="27">
        <f t="shared" si="8"/>
        <v>12.7</v>
      </c>
      <c r="T18" s="23">
        <f t="shared" si="1"/>
        <v>34</v>
      </c>
      <c r="U18" s="47"/>
      <c r="V18" s="35">
        <v>3</v>
      </c>
      <c r="W18" s="35">
        <v>3</v>
      </c>
      <c r="X18" s="35">
        <v>5</v>
      </c>
      <c r="Y18" s="35">
        <v>1.1000000000000001</v>
      </c>
      <c r="Z18" s="35">
        <v>1.1000000000000001</v>
      </c>
      <c r="AA18" s="35">
        <v>1.2</v>
      </c>
      <c r="AB18" s="35">
        <v>1</v>
      </c>
      <c r="AC18" s="35">
        <v>1</v>
      </c>
      <c r="AD18" s="27">
        <f t="shared" si="9"/>
        <v>9.92</v>
      </c>
      <c r="AE18" s="23">
        <f t="shared" si="2"/>
        <v>38</v>
      </c>
      <c r="AF18" s="40"/>
      <c r="AH18" s="29">
        <f t="shared" si="3"/>
        <v>39.319999999999993</v>
      </c>
      <c r="AI18" s="23">
        <f t="shared" si="4"/>
        <v>37</v>
      </c>
      <c r="AJ18" s="2" t="str">
        <f t="shared" si="5"/>
        <v>BENKIRANE Samia</v>
      </c>
      <c r="AL18" s="42"/>
      <c r="AM18" s="39"/>
      <c r="AN18" s="39"/>
      <c r="AO18" s="2" t="str">
        <f t="shared" si="6"/>
        <v>BENKIRANE Samia</v>
      </c>
    </row>
    <row r="19" spans="1:41" ht="20.100000000000001" customHeight="1" x14ac:dyDescent="0.25">
      <c r="A19" s="33" t="s">
        <v>64</v>
      </c>
      <c r="B19" s="34" t="s">
        <v>40</v>
      </c>
      <c r="C19" s="35">
        <v>19.3</v>
      </c>
      <c r="D19" s="35">
        <v>0</v>
      </c>
      <c r="E19" s="35">
        <v>10</v>
      </c>
      <c r="F19" s="35">
        <v>10</v>
      </c>
      <c r="G19" s="35">
        <v>10</v>
      </c>
      <c r="H19" s="35">
        <v>10</v>
      </c>
      <c r="I19" s="27">
        <f t="shared" si="7"/>
        <v>19.3</v>
      </c>
      <c r="J19" s="23">
        <f t="shared" si="0"/>
        <v>2</v>
      </c>
      <c r="K19" s="52"/>
      <c r="L19" s="35">
        <v>5.6</v>
      </c>
      <c r="M19" s="35">
        <v>2</v>
      </c>
      <c r="N19" s="35">
        <v>0</v>
      </c>
      <c r="O19" s="35">
        <v>1.5</v>
      </c>
      <c r="P19" s="35">
        <v>2.1</v>
      </c>
      <c r="Q19" s="35">
        <v>1.8</v>
      </c>
      <c r="R19" s="35">
        <v>1.8</v>
      </c>
      <c r="S19" s="27">
        <f t="shared" si="8"/>
        <v>15.799999999999999</v>
      </c>
      <c r="T19" s="23">
        <f t="shared" si="1"/>
        <v>26</v>
      </c>
      <c r="U19" s="47"/>
      <c r="V19" s="35">
        <v>6</v>
      </c>
      <c r="W19" s="35">
        <v>4</v>
      </c>
      <c r="X19" s="35">
        <v>0</v>
      </c>
      <c r="Y19" s="35">
        <v>1.8</v>
      </c>
      <c r="Z19" s="35">
        <v>1.9</v>
      </c>
      <c r="AA19" s="35">
        <v>1.9</v>
      </c>
      <c r="AB19" s="35">
        <v>1.5</v>
      </c>
      <c r="AC19" s="35">
        <v>1.5</v>
      </c>
      <c r="AD19" s="27">
        <f t="shared" si="9"/>
        <v>18.28</v>
      </c>
      <c r="AE19" s="23">
        <f t="shared" si="2"/>
        <v>9</v>
      </c>
      <c r="AF19" s="40"/>
      <c r="AH19" s="29">
        <f t="shared" si="3"/>
        <v>53.379999999999995</v>
      </c>
      <c r="AI19" s="23">
        <f t="shared" si="4"/>
        <v>15</v>
      </c>
      <c r="AJ19" s="2" t="str">
        <f t="shared" si="5"/>
        <v>MOUHAIOUI Lina</v>
      </c>
      <c r="AL19" s="43"/>
      <c r="AM19" s="39"/>
      <c r="AN19" s="39"/>
      <c r="AO19" s="2" t="str">
        <f t="shared" si="6"/>
        <v>MOUHAIOUI Lina</v>
      </c>
    </row>
    <row r="20" spans="1:41" ht="20.100000000000001" customHeight="1" x14ac:dyDescent="0.25">
      <c r="A20" s="30" t="s">
        <v>65</v>
      </c>
      <c r="B20" s="31" t="s">
        <v>41</v>
      </c>
      <c r="C20" s="32">
        <v>19.2</v>
      </c>
      <c r="D20" s="32">
        <v>0</v>
      </c>
      <c r="E20" s="32">
        <v>10</v>
      </c>
      <c r="F20" s="32">
        <v>10</v>
      </c>
      <c r="G20" s="32">
        <v>10</v>
      </c>
      <c r="H20" s="32">
        <v>10</v>
      </c>
      <c r="I20" s="5">
        <f t="shared" si="7"/>
        <v>19.2</v>
      </c>
      <c r="J20" s="23">
        <f t="shared" si="0"/>
        <v>9</v>
      </c>
      <c r="K20" s="52">
        <f t="shared" ref="K20" si="16">LARGE(I20:I23,1)+LARGE(I20:I23,2)+LARGE(I20:I23,3)</f>
        <v>57.6</v>
      </c>
      <c r="L20" s="36">
        <v>4.8</v>
      </c>
      <c r="M20" s="36">
        <v>4</v>
      </c>
      <c r="N20" s="36">
        <v>0</v>
      </c>
      <c r="O20" s="36">
        <v>0.5</v>
      </c>
      <c r="P20" s="36">
        <v>0.5</v>
      </c>
      <c r="Q20" s="36">
        <v>0.6</v>
      </c>
      <c r="R20" s="36">
        <v>0.6</v>
      </c>
      <c r="S20" s="19">
        <f t="shared" si="8"/>
        <v>18.25</v>
      </c>
      <c r="T20" s="23">
        <f t="shared" si="1"/>
        <v>2</v>
      </c>
      <c r="U20" s="47">
        <f t="shared" ref="U20" si="17">LARGE(S20:S23,1)+LARGE(S20:S23,2)+LARGE(S20:S23,3)</f>
        <v>52.85</v>
      </c>
      <c r="V20" s="32">
        <v>5.4</v>
      </c>
      <c r="W20" s="32">
        <v>4</v>
      </c>
      <c r="X20" s="32">
        <v>0</v>
      </c>
      <c r="Y20" s="32">
        <v>0.9</v>
      </c>
      <c r="Z20" s="32">
        <v>0.8</v>
      </c>
      <c r="AA20" s="32">
        <v>0.7</v>
      </c>
      <c r="AB20" s="32">
        <v>1.1000000000000001</v>
      </c>
      <c r="AC20" s="32">
        <v>0.6</v>
      </c>
      <c r="AD20" s="5">
        <f t="shared" si="9"/>
        <v>18.579999999999998</v>
      </c>
      <c r="AE20" s="23">
        <f t="shared" si="2"/>
        <v>8</v>
      </c>
      <c r="AF20" s="40">
        <f t="shared" ref="AF20" si="18">LARGE(AD20:AD23,1)+LARGE(AD20:AD23,2)+LARGE(AD20:AD23,3)</f>
        <v>53.959999999999994</v>
      </c>
      <c r="AH20" s="6">
        <f t="shared" si="3"/>
        <v>56.03</v>
      </c>
      <c r="AI20" s="23">
        <f t="shared" si="4"/>
        <v>2</v>
      </c>
      <c r="AJ20" s="7" t="str">
        <f t="shared" si="5"/>
        <v>EL JAI Lilia</v>
      </c>
      <c r="AL20" s="44">
        <f>AF20+U20+K20</f>
        <v>164.41</v>
      </c>
      <c r="AM20" s="39">
        <f>RANK(AL20,$AL$5:$AL$42)</f>
        <v>3</v>
      </c>
      <c r="AN20" s="38" t="str">
        <f t="shared" ref="AN20" si="19">B20</f>
        <v>LLL BF1</v>
      </c>
      <c r="AO20" s="7" t="str">
        <f t="shared" si="6"/>
        <v>EL JAI Lilia</v>
      </c>
    </row>
    <row r="21" spans="1:41" ht="20.100000000000001" customHeight="1" x14ac:dyDescent="0.25">
      <c r="A21" s="30" t="s">
        <v>66</v>
      </c>
      <c r="B21" s="31" t="s">
        <v>41</v>
      </c>
      <c r="C21" s="32">
        <v>19.100000000000001</v>
      </c>
      <c r="D21" s="32">
        <v>0</v>
      </c>
      <c r="E21" s="32">
        <v>10</v>
      </c>
      <c r="F21" s="32">
        <v>10</v>
      </c>
      <c r="G21" s="32">
        <v>10</v>
      </c>
      <c r="H21" s="32">
        <v>10</v>
      </c>
      <c r="I21" s="5">
        <f t="shared" si="7"/>
        <v>19.100000000000001</v>
      </c>
      <c r="J21" s="23">
        <f t="shared" si="0"/>
        <v>11</v>
      </c>
      <c r="K21" s="52"/>
      <c r="L21" s="36">
        <v>3.6</v>
      </c>
      <c r="M21" s="36">
        <v>4</v>
      </c>
      <c r="N21" s="36">
        <v>0</v>
      </c>
      <c r="O21" s="36">
        <v>0.4</v>
      </c>
      <c r="P21" s="36">
        <v>0.4</v>
      </c>
      <c r="Q21" s="36">
        <v>0.3</v>
      </c>
      <c r="R21" s="36">
        <v>0.3</v>
      </c>
      <c r="S21" s="19">
        <f t="shared" si="8"/>
        <v>17.25</v>
      </c>
      <c r="T21" s="23">
        <f t="shared" si="1"/>
        <v>11</v>
      </c>
      <c r="U21" s="47"/>
      <c r="V21" s="32">
        <v>5.2</v>
      </c>
      <c r="W21" s="32">
        <v>4</v>
      </c>
      <c r="X21" s="32">
        <v>0</v>
      </c>
      <c r="Y21" s="32">
        <v>1.9</v>
      </c>
      <c r="Z21" s="32">
        <v>1.9</v>
      </c>
      <c r="AA21" s="32">
        <v>2.1</v>
      </c>
      <c r="AB21" s="32">
        <v>1.8</v>
      </c>
      <c r="AC21" s="32">
        <v>1.8</v>
      </c>
      <c r="AD21" s="5">
        <f t="shared" si="9"/>
        <v>17.299999999999997</v>
      </c>
      <c r="AE21" s="23">
        <f t="shared" si="2"/>
        <v>25</v>
      </c>
      <c r="AF21" s="40"/>
      <c r="AH21" s="6">
        <f t="shared" si="3"/>
        <v>53.65</v>
      </c>
      <c r="AI21" s="23">
        <f t="shared" si="4"/>
        <v>13</v>
      </c>
      <c r="AJ21" s="7" t="str">
        <f t="shared" si="5"/>
        <v>ABOUTIKA Lina</v>
      </c>
      <c r="AL21" s="45"/>
      <c r="AM21" s="39"/>
      <c r="AN21" s="38"/>
      <c r="AO21" s="7" t="str">
        <f t="shared" si="6"/>
        <v>ABOUTIKA Lina</v>
      </c>
    </row>
    <row r="22" spans="1:41" ht="20.100000000000001" customHeight="1" x14ac:dyDescent="0.25">
      <c r="A22" s="30" t="s">
        <v>67</v>
      </c>
      <c r="B22" s="31" t="s">
        <v>41</v>
      </c>
      <c r="C22" s="32">
        <v>19.3</v>
      </c>
      <c r="D22" s="32">
        <v>0</v>
      </c>
      <c r="E22" s="32">
        <v>10</v>
      </c>
      <c r="F22" s="32">
        <v>10</v>
      </c>
      <c r="G22" s="32">
        <v>10</v>
      </c>
      <c r="H22" s="32">
        <v>10</v>
      </c>
      <c r="I22" s="5">
        <f t="shared" si="7"/>
        <v>19.3</v>
      </c>
      <c r="J22" s="23">
        <f t="shared" si="0"/>
        <v>2</v>
      </c>
      <c r="K22" s="52"/>
      <c r="L22" s="32">
        <v>4.4000000000000004</v>
      </c>
      <c r="M22" s="32">
        <v>4</v>
      </c>
      <c r="N22" s="32">
        <v>0</v>
      </c>
      <c r="O22" s="32">
        <v>0.9</v>
      </c>
      <c r="P22" s="32">
        <v>0.9</v>
      </c>
      <c r="Q22" s="32">
        <v>1.4</v>
      </c>
      <c r="R22" s="32">
        <v>1</v>
      </c>
      <c r="S22" s="5">
        <f t="shared" si="8"/>
        <v>17.350000000000001</v>
      </c>
      <c r="T22" s="23">
        <f t="shared" si="1"/>
        <v>10</v>
      </c>
      <c r="U22" s="47"/>
      <c r="V22" s="32">
        <v>4.5999999999999996</v>
      </c>
      <c r="W22" s="32">
        <v>4</v>
      </c>
      <c r="X22" s="32">
        <v>0</v>
      </c>
      <c r="Y22" s="32">
        <v>0.5</v>
      </c>
      <c r="Z22" s="32">
        <v>0.9</v>
      </c>
      <c r="AA22" s="32">
        <v>0.5</v>
      </c>
      <c r="AB22" s="32">
        <v>1</v>
      </c>
      <c r="AC22" s="32">
        <v>1</v>
      </c>
      <c r="AD22" s="5">
        <f t="shared" si="9"/>
        <v>17.82</v>
      </c>
      <c r="AE22" s="23">
        <f t="shared" si="2"/>
        <v>15</v>
      </c>
      <c r="AF22" s="40"/>
      <c r="AH22" s="6">
        <f t="shared" si="3"/>
        <v>54.47</v>
      </c>
      <c r="AI22" s="23">
        <f t="shared" si="4"/>
        <v>8</v>
      </c>
      <c r="AJ22" s="7" t="str">
        <f t="shared" si="5"/>
        <v>GIRONDIN Soraya</v>
      </c>
      <c r="AL22" s="45"/>
      <c r="AM22" s="39"/>
      <c r="AN22" s="38"/>
      <c r="AO22" s="7" t="str">
        <f t="shared" si="6"/>
        <v>GIRONDIN Soraya</v>
      </c>
    </row>
    <row r="23" spans="1:41" ht="20.100000000000001" customHeight="1" x14ac:dyDescent="0.25">
      <c r="A23" s="30" t="s">
        <v>68</v>
      </c>
      <c r="B23" s="31" t="s">
        <v>41</v>
      </c>
      <c r="C23" s="32">
        <v>17.5</v>
      </c>
      <c r="D23" s="32">
        <v>0</v>
      </c>
      <c r="E23" s="32">
        <v>10</v>
      </c>
      <c r="F23" s="32">
        <v>10</v>
      </c>
      <c r="G23" s="32">
        <v>10</v>
      </c>
      <c r="H23" s="32">
        <v>10</v>
      </c>
      <c r="I23" s="5">
        <f t="shared" si="7"/>
        <v>17.5</v>
      </c>
      <c r="J23" s="23">
        <f t="shared" si="0"/>
        <v>24</v>
      </c>
      <c r="K23" s="52"/>
      <c r="L23" s="32">
        <v>4</v>
      </c>
      <c r="M23" s="32">
        <v>4</v>
      </c>
      <c r="N23" s="32">
        <v>0</v>
      </c>
      <c r="O23" s="32">
        <v>0.8</v>
      </c>
      <c r="P23" s="32">
        <v>0.7</v>
      </c>
      <c r="Q23" s="32">
        <v>0.8</v>
      </c>
      <c r="R23" s="32">
        <v>1</v>
      </c>
      <c r="S23" s="5">
        <f t="shared" si="8"/>
        <v>17.175000000000001</v>
      </c>
      <c r="T23" s="23">
        <f t="shared" si="1"/>
        <v>12</v>
      </c>
      <c r="U23" s="47"/>
      <c r="V23" s="32">
        <v>4.2</v>
      </c>
      <c r="W23" s="32">
        <v>4</v>
      </c>
      <c r="X23" s="32">
        <v>0</v>
      </c>
      <c r="Y23" s="32">
        <v>0.8</v>
      </c>
      <c r="Z23" s="32">
        <v>0.9</v>
      </c>
      <c r="AA23" s="32">
        <v>0.5</v>
      </c>
      <c r="AB23" s="32">
        <v>0.6</v>
      </c>
      <c r="AC23" s="32">
        <v>0.4</v>
      </c>
      <c r="AD23" s="5">
        <f t="shared" si="9"/>
        <v>17.559999999999999</v>
      </c>
      <c r="AE23" s="23">
        <f t="shared" si="2"/>
        <v>21</v>
      </c>
      <c r="AF23" s="40"/>
      <c r="AH23" s="6">
        <f t="shared" si="3"/>
        <v>52.234999999999999</v>
      </c>
      <c r="AI23" s="23">
        <f t="shared" si="4"/>
        <v>19</v>
      </c>
      <c r="AJ23" s="7" t="str">
        <f t="shared" si="5"/>
        <v>VRIGNY Gabrielle</v>
      </c>
      <c r="AL23" s="46"/>
      <c r="AM23" s="39"/>
      <c r="AN23" s="38"/>
      <c r="AO23" s="7" t="str">
        <f t="shared" si="6"/>
        <v>VRIGNY Gabrielle</v>
      </c>
    </row>
    <row r="24" spans="1:41" ht="20.100000000000001" customHeight="1" x14ac:dyDescent="0.25">
      <c r="A24" s="33" t="s">
        <v>69</v>
      </c>
      <c r="B24" s="34" t="s">
        <v>42</v>
      </c>
      <c r="C24" s="35">
        <v>19.3</v>
      </c>
      <c r="D24" s="35">
        <v>0</v>
      </c>
      <c r="E24" s="35">
        <v>10</v>
      </c>
      <c r="F24" s="35">
        <v>10</v>
      </c>
      <c r="G24" s="35">
        <v>10</v>
      </c>
      <c r="H24" s="35">
        <v>10</v>
      </c>
      <c r="I24" s="27">
        <f t="shared" si="7"/>
        <v>19.3</v>
      </c>
      <c r="J24" s="23">
        <f t="shared" si="0"/>
        <v>2</v>
      </c>
      <c r="K24" s="52">
        <f t="shared" ref="K24" si="20">LARGE(I24:I27,1)+LARGE(I24:I27,2)+LARGE(I24:I27,3)</f>
        <v>56</v>
      </c>
      <c r="L24" s="35">
        <v>4</v>
      </c>
      <c r="M24" s="35">
        <v>4</v>
      </c>
      <c r="N24" s="35">
        <v>0</v>
      </c>
      <c r="O24" s="35">
        <v>0.9</v>
      </c>
      <c r="P24" s="35">
        <v>0.6</v>
      </c>
      <c r="Q24" s="35">
        <v>1</v>
      </c>
      <c r="R24" s="35">
        <v>1</v>
      </c>
      <c r="S24" s="27">
        <f t="shared" si="8"/>
        <v>17.125</v>
      </c>
      <c r="T24" s="23">
        <f t="shared" si="1"/>
        <v>13</v>
      </c>
      <c r="U24" s="47">
        <f t="shared" ref="U24" si="21">LARGE(S24:S27,1)+LARGE(S24:S27,2)+LARGE(S24:S27,3)</f>
        <v>52.9</v>
      </c>
      <c r="V24" s="35">
        <v>4</v>
      </c>
      <c r="W24" s="35">
        <v>4</v>
      </c>
      <c r="X24" s="35">
        <v>0</v>
      </c>
      <c r="Y24" s="35">
        <v>0.6</v>
      </c>
      <c r="Z24" s="35">
        <v>0.8</v>
      </c>
      <c r="AA24" s="35">
        <v>0.7</v>
      </c>
      <c r="AB24" s="35">
        <v>0.9</v>
      </c>
      <c r="AC24" s="35">
        <v>0.6</v>
      </c>
      <c r="AD24" s="27">
        <f t="shared" si="9"/>
        <v>17.28</v>
      </c>
      <c r="AE24" s="23">
        <f t="shared" si="2"/>
        <v>26</v>
      </c>
      <c r="AF24" s="40">
        <f t="shared" ref="AF24" si="22">LARGE(AD24:AD27,1)+LARGE(AD24:AD27,2)+LARGE(AD24:AD27,3)</f>
        <v>53.760000000000005</v>
      </c>
      <c r="AH24" s="29">
        <f t="shared" si="3"/>
        <v>53.704999999999998</v>
      </c>
      <c r="AI24" s="23">
        <f t="shared" si="4"/>
        <v>12</v>
      </c>
      <c r="AJ24" s="2" t="str">
        <f t="shared" si="5"/>
        <v>CHAUVOIS Lina</v>
      </c>
      <c r="AL24" s="41">
        <f t="shared" ref="AL24" si="23">AF24+U24+K24</f>
        <v>162.66</v>
      </c>
      <c r="AM24" s="39">
        <f>RANK(AL24,$AL$5:$AL$42)</f>
        <v>4</v>
      </c>
      <c r="AN24" s="39" t="str">
        <f t="shared" ref="AN24" si="24">B24</f>
        <v>LLL BF2</v>
      </c>
      <c r="AO24" s="2" t="str">
        <f t="shared" si="6"/>
        <v>CHAUVOIS Lina</v>
      </c>
    </row>
    <row r="25" spans="1:41" ht="20.100000000000001" customHeight="1" x14ac:dyDescent="0.25">
      <c r="A25" s="33" t="s">
        <v>70</v>
      </c>
      <c r="B25" s="34" t="s">
        <v>42</v>
      </c>
      <c r="C25" s="35">
        <v>17.7</v>
      </c>
      <c r="D25" s="35">
        <v>0</v>
      </c>
      <c r="E25" s="35">
        <v>10</v>
      </c>
      <c r="F25" s="35">
        <v>10</v>
      </c>
      <c r="G25" s="35">
        <v>10</v>
      </c>
      <c r="H25" s="35">
        <v>10</v>
      </c>
      <c r="I25" s="27">
        <f t="shared" si="7"/>
        <v>17.7</v>
      </c>
      <c r="J25" s="23">
        <f t="shared" si="0"/>
        <v>21</v>
      </c>
      <c r="K25" s="52"/>
      <c r="L25" s="35">
        <v>5.2</v>
      </c>
      <c r="M25" s="35">
        <v>4</v>
      </c>
      <c r="N25" s="35">
        <v>0</v>
      </c>
      <c r="O25" s="35">
        <v>1.6</v>
      </c>
      <c r="P25" s="35">
        <v>1.1000000000000001</v>
      </c>
      <c r="Q25" s="35">
        <v>1.3</v>
      </c>
      <c r="R25" s="35">
        <v>0.9</v>
      </c>
      <c r="S25" s="27">
        <f t="shared" si="8"/>
        <v>17.975000000000001</v>
      </c>
      <c r="T25" s="23">
        <f t="shared" si="1"/>
        <v>4</v>
      </c>
      <c r="U25" s="47"/>
      <c r="V25" s="35">
        <v>5.8</v>
      </c>
      <c r="W25" s="35">
        <v>4</v>
      </c>
      <c r="X25" s="35">
        <v>0</v>
      </c>
      <c r="Y25" s="35">
        <v>1.3</v>
      </c>
      <c r="Z25" s="35">
        <v>1.1000000000000001</v>
      </c>
      <c r="AA25" s="35">
        <v>1.2</v>
      </c>
      <c r="AB25" s="35">
        <v>0.9</v>
      </c>
      <c r="AC25" s="35">
        <v>1.3</v>
      </c>
      <c r="AD25" s="27">
        <f t="shared" si="9"/>
        <v>18.64</v>
      </c>
      <c r="AE25" s="23">
        <f t="shared" si="2"/>
        <v>7</v>
      </c>
      <c r="AF25" s="40"/>
      <c r="AH25" s="29">
        <f t="shared" si="3"/>
        <v>54.314999999999998</v>
      </c>
      <c r="AI25" s="23">
        <f t="shared" si="4"/>
        <v>10</v>
      </c>
      <c r="AJ25" s="2" t="str">
        <f t="shared" si="5"/>
        <v>NEKMOUCHE Selma</v>
      </c>
      <c r="AL25" s="42"/>
      <c r="AM25" s="39"/>
      <c r="AN25" s="39"/>
      <c r="AO25" s="2" t="str">
        <f t="shared" si="6"/>
        <v>NEKMOUCHE Selma</v>
      </c>
    </row>
    <row r="26" spans="1:41" ht="20.100000000000001" customHeight="1" x14ac:dyDescent="0.25">
      <c r="A26" s="33" t="s">
        <v>71</v>
      </c>
      <c r="B26" s="34" t="s">
        <v>42</v>
      </c>
      <c r="C26" s="35">
        <v>19</v>
      </c>
      <c r="D26" s="35">
        <v>0</v>
      </c>
      <c r="E26" s="35">
        <v>10</v>
      </c>
      <c r="F26" s="35">
        <v>10</v>
      </c>
      <c r="G26" s="35">
        <v>10</v>
      </c>
      <c r="H26" s="35">
        <v>10</v>
      </c>
      <c r="I26" s="27">
        <f t="shared" si="7"/>
        <v>19</v>
      </c>
      <c r="J26" s="23">
        <f t="shared" si="0"/>
        <v>14</v>
      </c>
      <c r="K26" s="52"/>
      <c r="L26" s="37">
        <v>4.5999999999999996</v>
      </c>
      <c r="M26" s="37">
        <v>4</v>
      </c>
      <c r="N26" s="37">
        <v>0</v>
      </c>
      <c r="O26" s="37">
        <v>0.7</v>
      </c>
      <c r="P26" s="37">
        <v>0.7</v>
      </c>
      <c r="Q26" s="37">
        <v>0.9</v>
      </c>
      <c r="R26" s="37">
        <v>0.9</v>
      </c>
      <c r="S26" s="20">
        <f t="shared" si="8"/>
        <v>17.799999999999997</v>
      </c>
      <c r="T26" s="23">
        <f t="shared" si="1"/>
        <v>5</v>
      </c>
      <c r="U26" s="47"/>
      <c r="V26" s="35">
        <v>4.5999999999999996</v>
      </c>
      <c r="W26" s="35">
        <v>4</v>
      </c>
      <c r="X26" s="35">
        <v>0</v>
      </c>
      <c r="Y26" s="35">
        <v>0.8</v>
      </c>
      <c r="Z26" s="35">
        <v>0.7</v>
      </c>
      <c r="AA26" s="35">
        <v>0.5</v>
      </c>
      <c r="AB26" s="35">
        <v>0.9</v>
      </c>
      <c r="AC26" s="35">
        <v>0.9</v>
      </c>
      <c r="AD26" s="27">
        <f t="shared" si="9"/>
        <v>17.84</v>
      </c>
      <c r="AE26" s="23">
        <f t="shared" si="2"/>
        <v>13</v>
      </c>
      <c r="AF26" s="40"/>
      <c r="AH26" s="29">
        <f t="shared" si="3"/>
        <v>54.64</v>
      </c>
      <c r="AI26" s="23">
        <f t="shared" si="4"/>
        <v>7</v>
      </c>
      <c r="AJ26" s="2" t="str">
        <f t="shared" si="5"/>
        <v>EBERT Inel</v>
      </c>
      <c r="AL26" s="42"/>
      <c r="AM26" s="39"/>
      <c r="AN26" s="39"/>
      <c r="AO26" s="2" t="str">
        <f t="shared" si="6"/>
        <v>EBERT Inel</v>
      </c>
    </row>
    <row r="27" spans="1:41" ht="20.100000000000001" customHeight="1" x14ac:dyDescent="0.25">
      <c r="A27" s="33" t="s">
        <v>72</v>
      </c>
      <c r="B27" s="34" t="s">
        <v>42</v>
      </c>
      <c r="C27" s="35">
        <v>17.5</v>
      </c>
      <c r="D27" s="35">
        <v>0</v>
      </c>
      <c r="E27" s="35">
        <v>10</v>
      </c>
      <c r="F27" s="35">
        <v>10</v>
      </c>
      <c r="G27" s="35">
        <v>10</v>
      </c>
      <c r="H27" s="35">
        <v>10</v>
      </c>
      <c r="I27" s="27">
        <f t="shared" si="7"/>
        <v>17.5</v>
      </c>
      <c r="J27" s="23">
        <f t="shared" si="0"/>
        <v>24</v>
      </c>
      <c r="K27" s="52"/>
      <c r="L27" s="35">
        <v>4.2</v>
      </c>
      <c r="M27" s="35">
        <v>3</v>
      </c>
      <c r="N27" s="35">
        <v>0</v>
      </c>
      <c r="O27" s="35">
        <v>1.6</v>
      </c>
      <c r="P27" s="35">
        <v>3.1</v>
      </c>
      <c r="Q27" s="35">
        <v>2.5</v>
      </c>
      <c r="R27" s="35">
        <v>2.4</v>
      </c>
      <c r="S27" s="27">
        <f t="shared" si="8"/>
        <v>14.8</v>
      </c>
      <c r="T27" s="23">
        <f t="shared" si="1"/>
        <v>29</v>
      </c>
      <c r="U27" s="47"/>
      <c r="V27" s="35">
        <v>4.4000000000000004</v>
      </c>
      <c r="W27" s="35">
        <v>4</v>
      </c>
      <c r="X27" s="35">
        <v>0</v>
      </c>
      <c r="Y27" s="35">
        <v>1.2</v>
      </c>
      <c r="Z27" s="35">
        <v>1.4</v>
      </c>
      <c r="AA27" s="35">
        <v>1.1000000000000001</v>
      </c>
      <c r="AB27" s="35">
        <v>1.3</v>
      </c>
      <c r="AC27" s="35">
        <v>1.2</v>
      </c>
      <c r="AD27" s="27">
        <f t="shared" si="9"/>
        <v>17.16</v>
      </c>
      <c r="AE27" s="23">
        <f t="shared" si="2"/>
        <v>28</v>
      </c>
      <c r="AF27" s="40"/>
      <c r="AH27" s="29">
        <f t="shared" si="3"/>
        <v>49.46</v>
      </c>
      <c r="AI27" s="23">
        <f t="shared" si="4"/>
        <v>26</v>
      </c>
      <c r="AJ27" s="2" t="str">
        <f t="shared" si="5"/>
        <v xml:space="preserve">GHAMMAD Sara </v>
      </c>
      <c r="AL27" s="43"/>
      <c r="AM27" s="39"/>
      <c r="AN27" s="39"/>
      <c r="AO27" s="2" t="str">
        <f t="shared" si="6"/>
        <v xml:space="preserve">GHAMMAD Sara </v>
      </c>
    </row>
    <row r="28" spans="1:41" ht="20.100000000000001" customHeight="1" x14ac:dyDescent="0.25">
      <c r="A28" s="30" t="s">
        <v>73</v>
      </c>
      <c r="B28" s="31" t="s">
        <v>43</v>
      </c>
      <c r="C28" s="32">
        <v>18.8</v>
      </c>
      <c r="D28" s="32">
        <v>0</v>
      </c>
      <c r="E28" s="32">
        <v>10</v>
      </c>
      <c r="F28" s="32">
        <v>10</v>
      </c>
      <c r="G28" s="32">
        <v>10</v>
      </c>
      <c r="H28" s="32">
        <v>10</v>
      </c>
      <c r="I28" s="5">
        <f t="shared" si="7"/>
        <v>18.8</v>
      </c>
      <c r="J28" s="23">
        <f t="shared" si="0"/>
        <v>16</v>
      </c>
      <c r="K28" s="52">
        <f t="shared" ref="K28" si="25">LARGE(I28:I31,1)+LARGE(I28:I31,2)+LARGE(I28:I31,3)</f>
        <v>54.1</v>
      </c>
      <c r="L28" s="32">
        <v>4.8</v>
      </c>
      <c r="M28" s="32">
        <v>4</v>
      </c>
      <c r="N28" s="32">
        <v>0</v>
      </c>
      <c r="O28" s="32">
        <v>2</v>
      </c>
      <c r="P28" s="32">
        <v>1.5</v>
      </c>
      <c r="Q28" s="32">
        <v>1.7</v>
      </c>
      <c r="R28" s="32">
        <v>1.7</v>
      </c>
      <c r="S28" s="5">
        <f t="shared" si="8"/>
        <v>17.075000000000003</v>
      </c>
      <c r="T28" s="23">
        <f t="shared" si="1"/>
        <v>14</v>
      </c>
      <c r="U28" s="47">
        <f t="shared" ref="U28" si="26">LARGE(S28:S31,1)+LARGE(S28:S31,2)+LARGE(S28:S31,3)</f>
        <v>50.075000000000003</v>
      </c>
      <c r="V28" s="32">
        <v>4.5999999999999996</v>
      </c>
      <c r="W28" s="32">
        <v>4</v>
      </c>
      <c r="X28" s="32">
        <v>0</v>
      </c>
      <c r="Y28" s="32">
        <v>2.2999999999999998</v>
      </c>
      <c r="Z28" s="32">
        <v>2.1</v>
      </c>
      <c r="AA28" s="32">
        <v>1.9</v>
      </c>
      <c r="AB28" s="32">
        <v>2.1</v>
      </c>
      <c r="AC28" s="32">
        <v>2.2999999999999998</v>
      </c>
      <c r="AD28" s="5">
        <f t="shared" si="9"/>
        <v>16.46</v>
      </c>
      <c r="AE28" s="23">
        <f t="shared" si="2"/>
        <v>31</v>
      </c>
      <c r="AF28" s="40">
        <f t="shared" ref="AF28" si="27">LARGE(AD28:AD31,1)+LARGE(AD28:AD31,2)+LARGE(AD28:AD31,3)</f>
        <v>46.32</v>
      </c>
      <c r="AH28" s="6">
        <f t="shared" si="3"/>
        <v>52.335000000000008</v>
      </c>
      <c r="AI28" s="23">
        <f t="shared" si="4"/>
        <v>17</v>
      </c>
      <c r="AJ28" s="7" t="str">
        <f t="shared" si="5"/>
        <v>SOUHAIL Lina</v>
      </c>
      <c r="AL28" s="44">
        <f t="shared" ref="AL28" si="28">AF28+U28+K28</f>
        <v>150.495</v>
      </c>
      <c r="AM28" s="39">
        <f>RANK(AL28,$AL$5:$AL$42)</f>
        <v>7</v>
      </c>
      <c r="AN28" s="38" t="str">
        <f t="shared" ref="AN28" si="29">B28</f>
        <v>LLL BF3</v>
      </c>
      <c r="AO28" s="7" t="str">
        <f t="shared" si="6"/>
        <v>SOUHAIL Lina</v>
      </c>
    </row>
    <row r="29" spans="1:41" ht="20.100000000000001" customHeight="1" x14ac:dyDescent="0.25">
      <c r="A29" s="30" t="s">
        <v>74</v>
      </c>
      <c r="B29" s="31" t="s">
        <v>43</v>
      </c>
      <c r="C29" s="32">
        <v>17.5</v>
      </c>
      <c r="D29" s="32">
        <v>0</v>
      </c>
      <c r="E29" s="32">
        <v>10</v>
      </c>
      <c r="F29" s="32">
        <v>10</v>
      </c>
      <c r="G29" s="32">
        <v>10</v>
      </c>
      <c r="H29" s="32">
        <v>10</v>
      </c>
      <c r="I29" s="5">
        <f t="shared" si="7"/>
        <v>17.5</v>
      </c>
      <c r="J29" s="23">
        <f t="shared" si="0"/>
        <v>24</v>
      </c>
      <c r="K29" s="52"/>
      <c r="L29" s="32">
        <v>4</v>
      </c>
      <c r="M29" s="32">
        <v>4</v>
      </c>
      <c r="N29" s="32">
        <v>0</v>
      </c>
      <c r="O29" s="32">
        <v>1.2</v>
      </c>
      <c r="P29" s="32">
        <v>1.5</v>
      </c>
      <c r="Q29" s="32">
        <v>1.3</v>
      </c>
      <c r="R29" s="32">
        <v>1.3</v>
      </c>
      <c r="S29" s="5">
        <f t="shared" si="8"/>
        <v>16.675000000000001</v>
      </c>
      <c r="T29" s="23">
        <f t="shared" si="1"/>
        <v>17</v>
      </c>
      <c r="U29" s="47"/>
      <c r="V29" s="32">
        <v>4</v>
      </c>
      <c r="W29" s="32">
        <v>3</v>
      </c>
      <c r="X29" s="32">
        <v>3</v>
      </c>
      <c r="Y29" s="32">
        <v>1.9</v>
      </c>
      <c r="Z29" s="32">
        <v>1.9</v>
      </c>
      <c r="AA29" s="32">
        <v>1.4</v>
      </c>
      <c r="AB29" s="32">
        <v>1.8</v>
      </c>
      <c r="AC29" s="32">
        <v>1.8</v>
      </c>
      <c r="AD29" s="5">
        <f t="shared" si="9"/>
        <v>12.24</v>
      </c>
      <c r="AE29" s="23">
        <f t="shared" si="2"/>
        <v>37</v>
      </c>
      <c r="AF29" s="40"/>
      <c r="AH29" s="6">
        <f t="shared" si="3"/>
        <v>46.414999999999999</v>
      </c>
      <c r="AI29" s="23">
        <f t="shared" si="4"/>
        <v>32</v>
      </c>
      <c r="AJ29" s="7" t="str">
        <f t="shared" si="5"/>
        <v>AZZOULI Safa</v>
      </c>
      <c r="AL29" s="45"/>
      <c r="AM29" s="39"/>
      <c r="AN29" s="38"/>
      <c r="AO29" s="7" t="str">
        <f t="shared" si="6"/>
        <v>AZZOULI Safa</v>
      </c>
    </row>
    <row r="30" spans="1:41" ht="20.100000000000001" customHeight="1" x14ac:dyDescent="0.25">
      <c r="A30" s="30" t="s">
        <v>75</v>
      </c>
      <c r="B30" s="31" t="s">
        <v>43</v>
      </c>
      <c r="C30" s="32">
        <v>17.399999999999999</v>
      </c>
      <c r="D30" s="32">
        <v>0</v>
      </c>
      <c r="E30" s="32">
        <v>10</v>
      </c>
      <c r="F30" s="32">
        <v>10</v>
      </c>
      <c r="G30" s="32">
        <v>10</v>
      </c>
      <c r="H30" s="32">
        <v>10</v>
      </c>
      <c r="I30" s="5">
        <f t="shared" si="7"/>
        <v>17.399999999999999</v>
      </c>
      <c r="J30" s="23">
        <f t="shared" si="0"/>
        <v>28</v>
      </c>
      <c r="K30" s="52"/>
      <c r="L30" s="32">
        <v>4.4000000000000004</v>
      </c>
      <c r="M30" s="32">
        <v>4</v>
      </c>
      <c r="N30" s="32">
        <v>0</v>
      </c>
      <c r="O30" s="32">
        <v>2.1</v>
      </c>
      <c r="P30" s="32">
        <v>2.1</v>
      </c>
      <c r="Q30" s="32">
        <v>2.1</v>
      </c>
      <c r="R30" s="32">
        <v>2</v>
      </c>
      <c r="S30" s="5">
        <f t="shared" si="8"/>
        <v>16.324999999999999</v>
      </c>
      <c r="T30" s="23">
        <f t="shared" si="1"/>
        <v>22</v>
      </c>
      <c r="U30" s="47"/>
      <c r="V30" s="32">
        <v>4.2</v>
      </c>
      <c r="W30" s="32">
        <v>4</v>
      </c>
      <c r="X30" s="32">
        <v>0</v>
      </c>
      <c r="Y30" s="32">
        <v>0.9</v>
      </c>
      <c r="Z30" s="32">
        <v>0.8</v>
      </c>
      <c r="AA30" s="32">
        <v>0.8</v>
      </c>
      <c r="AB30" s="32">
        <v>0.8</v>
      </c>
      <c r="AC30" s="32">
        <v>0.9</v>
      </c>
      <c r="AD30" s="5">
        <f t="shared" si="9"/>
        <v>17.36</v>
      </c>
      <c r="AE30" s="23">
        <f t="shared" si="2"/>
        <v>23</v>
      </c>
      <c r="AF30" s="40"/>
      <c r="AH30" s="6">
        <f t="shared" si="3"/>
        <v>51.085000000000001</v>
      </c>
      <c r="AI30" s="23">
        <f t="shared" si="4"/>
        <v>24</v>
      </c>
      <c r="AJ30" s="7" t="str">
        <f t="shared" si="5"/>
        <v>ZAGURY Sarah</v>
      </c>
      <c r="AL30" s="45"/>
      <c r="AM30" s="39"/>
      <c r="AN30" s="38"/>
      <c r="AO30" s="7" t="str">
        <f t="shared" si="6"/>
        <v>ZAGURY Sarah</v>
      </c>
    </row>
    <row r="31" spans="1:41" ht="20.100000000000001" customHeight="1" x14ac:dyDescent="0.25">
      <c r="A31" s="30" t="s">
        <v>76</v>
      </c>
      <c r="B31" s="31" t="s">
        <v>43</v>
      </c>
      <c r="C31" s="32">
        <v>17.8</v>
      </c>
      <c r="D31" s="32">
        <v>0</v>
      </c>
      <c r="E31" s="32">
        <v>10</v>
      </c>
      <c r="F31" s="32">
        <v>10</v>
      </c>
      <c r="G31" s="32">
        <v>10</v>
      </c>
      <c r="H31" s="32">
        <v>10</v>
      </c>
      <c r="I31" s="5">
        <f t="shared" si="7"/>
        <v>17.8</v>
      </c>
      <c r="J31" s="23">
        <f t="shared" si="0"/>
        <v>20</v>
      </c>
      <c r="K31" s="52"/>
      <c r="L31" s="32">
        <v>3.6</v>
      </c>
      <c r="M31" s="32">
        <v>3</v>
      </c>
      <c r="N31" s="32">
        <v>2</v>
      </c>
      <c r="O31" s="32">
        <v>3.6</v>
      </c>
      <c r="P31" s="32">
        <v>3.8</v>
      </c>
      <c r="Q31" s="32">
        <v>3.7</v>
      </c>
      <c r="R31" s="32">
        <v>3.9</v>
      </c>
      <c r="S31" s="5">
        <f t="shared" si="8"/>
        <v>10.85</v>
      </c>
      <c r="T31" s="23">
        <f t="shared" si="1"/>
        <v>38</v>
      </c>
      <c r="U31" s="47"/>
      <c r="V31" s="32">
        <v>3.8</v>
      </c>
      <c r="W31" s="32">
        <v>3</v>
      </c>
      <c r="X31" s="32">
        <v>3</v>
      </c>
      <c r="Y31" s="32">
        <v>1.3</v>
      </c>
      <c r="Z31" s="32">
        <v>1.4</v>
      </c>
      <c r="AA31" s="32">
        <v>1.4</v>
      </c>
      <c r="AB31" s="32">
        <v>1.1000000000000001</v>
      </c>
      <c r="AC31" s="32">
        <v>1.3</v>
      </c>
      <c r="AD31" s="5">
        <f t="shared" si="9"/>
        <v>12.5</v>
      </c>
      <c r="AE31" s="23">
        <f t="shared" si="2"/>
        <v>36</v>
      </c>
      <c r="AF31" s="40"/>
      <c r="AH31" s="6">
        <f t="shared" si="3"/>
        <v>41.150000000000006</v>
      </c>
      <c r="AI31" s="23">
        <f t="shared" si="4"/>
        <v>36</v>
      </c>
      <c r="AJ31" s="7" t="str">
        <f t="shared" si="5"/>
        <v>TAK TAK Selma</v>
      </c>
      <c r="AL31" s="46"/>
      <c r="AM31" s="39"/>
      <c r="AN31" s="38"/>
      <c r="AO31" s="7" t="str">
        <f t="shared" si="6"/>
        <v>TAK TAK Selma</v>
      </c>
    </row>
    <row r="32" spans="1:41" ht="20.100000000000001" customHeight="1" x14ac:dyDescent="0.25">
      <c r="A32" s="33" t="s">
        <v>77</v>
      </c>
      <c r="B32" s="34" t="s">
        <v>29</v>
      </c>
      <c r="C32" s="35">
        <v>19.3</v>
      </c>
      <c r="D32" s="35">
        <v>0</v>
      </c>
      <c r="E32" s="35">
        <v>10</v>
      </c>
      <c r="F32" s="35">
        <v>10</v>
      </c>
      <c r="G32" s="35">
        <v>10</v>
      </c>
      <c r="H32" s="35">
        <v>10</v>
      </c>
      <c r="I32" s="27">
        <f t="shared" si="7"/>
        <v>19.3</v>
      </c>
      <c r="J32" s="23">
        <f t="shared" si="0"/>
        <v>2</v>
      </c>
      <c r="K32" s="52">
        <f>LARGE(I32:I34,1)+LARGE(I32:I34,2)+LARGE(I32:I34,3)</f>
        <v>56</v>
      </c>
      <c r="L32" s="35">
        <v>5.6</v>
      </c>
      <c r="M32" s="35">
        <v>3</v>
      </c>
      <c r="N32" s="35">
        <v>0</v>
      </c>
      <c r="O32" s="35">
        <v>2.1</v>
      </c>
      <c r="P32" s="35">
        <v>1.2</v>
      </c>
      <c r="Q32" s="35">
        <v>1.9</v>
      </c>
      <c r="R32" s="35">
        <v>1.7</v>
      </c>
      <c r="S32" s="27">
        <f t="shared" si="8"/>
        <v>16.875</v>
      </c>
      <c r="T32" s="23">
        <f t="shared" si="1"/>
        <v>15</v>
      </c>
      <c r="U32" s="47">
        <f>LARGE(S32:S34,1)+LARGE(S32:S34,2)+LARGE(S32:S34,3)</f>
        <v>45.050000000000004</v>
      </c>
      <c r="V32" s="35">
        <v>5.8</v>
      </c>
      <c r="W32" s="35">
        <v>4</v>
      </c>
      <c r="X32" s="35">
        <v>0</v>
      </c>
      <c r="Y32" s="35">
        <v>0.6</v>
      </c>
      <c r="Z32" s="35">
        <v>0.5</v>
      </c>
      <c r="AA32" s="35">
        <v>0.4</v>
      </c>
      <c r="AB32" s="35">
        <v>0.5</v>
      </c>
      <c r="AC32" s="35">
        <v>0.7</v>
      </c>
      <c r="AD32" s="27">
        <f t="shared" si="9"/>
        <v>19.260000000000002</v>
      </c>
      <c r="AE32" s="23">
        <f t="shared" si="2"/>
        <v>2</v>
      </c>
      <c r="AF32" s="40">
        <f>LARGE(AD32:AD34,1)+LARGE(AD32:AD34,2)+LARGE(AD32:AD34,3)</f>
        <v>49.34</v>
      </c>
      <c r="AH32" s="29">
        <f t="shared" si="3"/>
        <v>55.435000000000002</v>
      </c>
      <c r="AI32" s="4">
        <f t="shared" si="4"/>
        <v>3</v>
      </c>
      <c r="AJ32" s="2" t="str">
        <f t="shared" si="5"/>
        <v>TADLAOUI AIDA</v>
      </c>
      <c r="AL32" s="41">
        <f t="shared" ref="AL32" si="30">AF32+U32+K32</f>
        <v>150.39000000000001</v>
      </c>
      <c r="AM32" s="39">
        <f>RANK(AL32,$AL$5:$AL$42)</f>
        <v>8</v>
      </c>
      <c r="AN32" s="39" t="str">
        <f t="shared" ref="AN32" si="31">B32</f>
        <v>LPV BF1</v>
      </c>
      <c r="AO32" s="2" t="str">
        <f t="shared" si="6"/>
        <v>TADLAOUI AIDA</v>
      </c>
    </row>
    <row r="33" spans="1:41" ht="20.100000000000001" customHeight="1" x14ac:dyDescent="0.25">
      <c r="A33" s="33" t="s">
        <v>78</v>
      </c>
      <c r="B33" s="34" t="s">
        <v>29</v>
      </c>
      <c r="C33" s="35">
        <v>19.2</v>
      </c>
      <c r="D33" s="35">
        <v>0</v>
      </c>
      <c r="E33" s="35">
        <v>10</v>
      </c>
      <c r="F33" s="35">
        <v>10</v>
      </c>
      <c r="G33" s="35">
        <v>10</v>
      </c>
      <c r="H33" s="35">
        <v>10</v>
      </c>
      <c r="I33" s="27">
        <f t="shared" si="7"/>
        <v>19.2</v>
      </c>
      <c r="J33" s="23">
        <f t="shared" si="0"/>
        <v>9</v>
      </c>
      <c r="K33" s="52"/>
      <c r="L33" s="35">
        <v>5.8</v>
      </c>
      <c r="M33" s="35">
        <v>4</v>
      </c>
      <c r="N33" s="35">
        <v>0</v>
      </c>
      <c r="O33" s="35">
        <v>3.7</v>
      </c>
      <c r="P33" s="35">
        <v>3</v>
      </c>
      <c r="Q33" s="35">
        <v>3</v>
      </c>
      <c r="R33" s="35">
        <v>3.2</v>
      </c>
      <c r="S33" s="27">
        <f t="shared" si="8"/>
        <v>16.575000000000003</v>
      </c>
      <c r="T33" s="23">
        <f t="shared" si="1"/>
        <v>19</v>
      </c>
      <c r="U33" s="47"/>
      <c r="V33" s="35">
        <v>4.5999999999999996</v>
      </c>
      <c r="W33" s="35">
        <v>3</v>
      </c>
      <c r="X33" s="35">
        <v>3</v>
      </c>
      <c r="Y33" s="35">
        <v>1.5</v>
      </c>
      <c r="Z33" s="35">
        <v>1.6</v>
      </c>
      <c r="AA33" s="35">
        <v>1.3</v>
      </c>
      <c r="AB33" s="35">
        <v>1.2</v>
      </c>
      <c r="AC33" s="35">
        <v>1.2</v>
      </c>
      <c r="AD33" s="27">
        <f t="shared" si="9"/>
        <v>13.24</v>
      </c>
      <c r="AE33" s="23">
        <f t="shared" si="2"/>
        <v>35</v>
      </c>
      <c r="AF33" s="40"/>
      <c r="AH33" s="29">
        <f t="shared" si="3"/>
        <v>49.015000000000001</v>
      </c>
      <c r="AI33" s="23">
        <f t="shared" si="4"/>
        <v>28</v>
      </c>
      <c r="AJ33" s="2" t="str">
        <f t="shared" si="5"/>
        <v>BENMOUSSA LINA</v>
      </c>
      <c r="AL33" s="42"/>
      <c r="AM33" s="39"/>
      <c r="AN33" s="39"/>
      <c r="AO33" s="2" t="str">
        <f t="shared" si="6"/>
        <v>BENMOUSSA LINA</v>
      </c>
    </row>
    <row r="34" spans="1:41" ht="20.100000000000001" customHeight="1" x14ac:dyDescent="0.25">
      <c r="A34" s="33" t="s">
        <v>79</v>
      </c>
      <c r="B34" s="34" t="s">
        <v>29</v>
      </c>
      <c r="C34" s="35">
        <v>17.5</v>
      </c>
      <c r="D34" s="35">
        <v>0</v>
      </c>
      <c r="E34" s="35">
        <v>10</v>
      </c>
      <c r="F34" s="35">
        <v>10</v>
      </c>
      <c r="G34" s="35">
        <v>10</v>
      </c>
      <c r="H34" s="35">
        <v>10</v>
      </c>
      <c r="I34" s="27">
        <f t="shared" si="7"/>
        <v>17.5</v>
      </c>
      <c r="J34" s="23">
        <f t="shared" si="0"/>
        <v>24</v>
      </c>
      <c r="K34" s="52"/>
      <c r="L34" s="35">
        <v>4</v>
      </c>
      <c r="M34" s="35">
        <v>3</v>
      </c>
      <c r="N34" s="35">
        <v>2</v>
      </c>
      <c r="O34" s="35">
        <v>4.2</v>
      </c>
      <c r="P34" s="35">
        <v>3</v>
      </c>
      <c r="Q34" s="35">
        <v>3</v>
      </c>
      <c r="R34" s="35">
        <v>3.4</v>
      </c>
      <c r="S34" s="27">
        <f t="shared" si="8"/>
        <v>11.6</v>
      </c>
      <c r="T34" s="23">
        <f t="shared" si="1"/>
        <v>37</v>
      </c>
      <c r="U34" s="47"/>
      <c r="V34" s="35">
        <v>4.8</v>
      </c>
      <c r="W34" s="35">
        <v>4</v>
      </c>
      <c r="X34" s="35">
        <v>0</v>
      </c>
      <c r="Y34" s="35">
        <v>1.9</v>
      </c>
      <c r="Z34" s="35">
        <v>1.9</v>
      </c>
      <c r="AA34" s="35">
        <v>2.1</v>
      </c>
      <c r="AB34" s="35">
        <v>1.9</v>
      </c>
      <c r="AC34" s="35">
        <v>2</v>
      </c>
      <c r="AD34" s="27">
        <f t="shared" si="9"/>
        <v>16.84</v>
      </c>
      <c r="AE34" s="23">
        <f t="shared" si="2"/>
        <v>29</v>
      </c>
      <c r="AF34" s="40"/>
      <c r="AH34" s="29">
        <f t="shared" si="3"/>
        <v>45.94</v>
      </c>
      <c r="AI34" s="23">
        <f t="shared" si="4"/>
        <v>33</v>
      </c>
      <c r="AJ34" s="2" t="str">
        <f t="shared" si="5"/>
        <v>HARTI ZAYNAB</v>
      </c>
      <c r="AL34" s="42"/>
      <c r="AM34" s="39"/>
      <c r="AN34" s="39"/>
      <c r="AO34" s="2" t="str">
        <f t="shared" si="6"/>
        <v>HARTI ZAYNAB</v>
      </c>
    </row>
    <row r="35" spans="1:41" ht="20.100000000000001" customHeight="1" x14ac:dyDescent="0.25">
      <c r="A35" s="30" t="s">
        <v>80</v>
      </c>
      <c r="B35" s="31" t="s">
        <v>37</v>
      </c>
      <c r="C35" s="32">
        <v>19</v>
      </c>
      <c r="D35" s="32">
        <v>0</v>
      </c>
      <c r="E35" s="32">
        <v>10</v>
      </c>
      <c r="F35" s="32">
        <v>10</v>
      </c>
      <c r="G35" s="32">
        <v>10</v>
      </c>
      <c r="H35" s="32">
        <v>10</v>
      </c>
      <c r="I35" s="5">
        <f t="shared" si="7"/>
        <v>19</v>
      </c>
      <c r="J35" s="23">
        <f t="shared" si="0"/>
        <v>14</v>
      </c>
      <c r="K35" s="52">
        <f t="shared" ref="K35" si="32">LARGE(I35:I38,1)+LARGE(I35:I38,2)+LARGE(I35:I38,3)</f>
        <v>53.8</v>
      </c>
      <c r="L35" s="36">
        <v>5.2</v>
      </c>
      <c r="M35" s="36">
        <v>4</v>
      </c>
      <c r="N35" s="36">
        <v>0</v>
      </c>
      <c r="O35" s="36">
        <v>1.6</v>
      </c>
      <c r="P35" s="36">
        <v>1.6</v>
      </c>
      <c r="Q35" s="36">
        <v>1.6</v>
      </c>
      <c r="R35" s="36">
        <v>1.6</v>
      </c>
      <c r="S35" s="19">
        <f t="shared" si="8"/>
        <v>17.600000000000001</v>
      </c>
      <c r="T35" s="23">
        <f t="shared" si="1"/>
        <v>7</v>
      </c>
      <c r="U35" s="47">
        <f t="shared" ref="U35" si="33">LARGE(S35:S38,1)+LARGE(S35:S38,2)+LARGE(S35:S38,3)</f>
        <v>51.8</v>
      </c>
      <c r="V35" s="32">
        <v>4.5999999999999996</v>
      </c>
      <c r="W35" s="32">
        <v>4</v>
      </c>
      <c r="X35" s="32">
        <v>0</v>
      </c>
      <c r="Y35" s="32">
        <v>1.5</v>
      </c>
      <c r="Z35" s="32">
        <v>1.3</v>
      </c>
      <c r="AA35" s="32">
        <v>1.4</v>
      </c>
      <c r="AB35" s="32">
        <v>1.2</v>
      </c>
      <c r="AC35" s="32">
        <v>1.2</v>
      </c>
      <c r="AD35" s="5">
        <f t="shared" si="9"/>
        <v>17.28</v>
      </c>
      <c r="AE35" s="23">
        <f t="shared" si="2"/>
        <v>26</v>
      </c>
      <c r="AF35" s="40">
        <f t="shared" ref="AF35" si="34">LARGE(AD35:AD38,1)+LARGE(AD35:AD38,2)+LARGE(AD35:AD38,3)</f>
        <v>53.66</v>
      </c>
      <c r="AH35" s="6">
        <f t="shared" si="3"/>
        <v>53.88</v>
      </c>
      <c r="AI35" s="23">
        <f t="shared" si="4"/>
        <v>11</v>
      </c>
      <c r="AJ35" s="7" t="str">
        <f t="shared" si="5"/>
        <v>Verplaeste Aloyse</v>
      </c>
      <c r="AL35" s="44">
        <f t="shared" ref="AL35" si="35">AF35+U35+K35</f>
        <v>159.26</v>
      </c>
      <c r="AM35" s="39">
        <f>RANK(AL35,$AL$5:$AL$42)</f>
        <v>5</v>
      </c>
      <c r="AN35" s="38" t="str">
        <f t="shared" ref="AN35" si="36">B35</f>
        <v>LRD BF1</v>
      </c>
      <c r="AO35" s="7" t="str">
        <f t="shared" si="6"/>
        <v>Verplaeste Aloyse</v>
      </c>
    </row>
    <row r="36" spans="1:41" ht="20.100000000000001" customHeight="1" x14ac:dyDescent="0.25">
      <c r="A36" s="30" t="s">
        <v>81</v>
      </c>
      <c r="B36" s="31" t="s">
        <v>37</v>
      </c>
      <c r="C36" s="32">
        <v>16.5</v>
      </c>
      <c r="D36" s="32">
        <v>0</v>
      </c>
      <c r="E36" s="32">
        <v>10</v>
      </c>
      <c r="F36" s="32">
        <v>10</v>
      </c>
      <c r="G36" s="32">
        <v>10</v>
      </c>
      <c r="H36" s="32">
        <v>10</v>
      </c>
      <c r="I36" s="5">
        <f t="shared" si="7"/>
        <v>16.5</v>
      </c>
      <c r="J36" s="23">
        <f t="shared" si="0"/>
        <v>36</v>
      </c>
      <c r="K36" s="52"/>
      <c r="L36" s="32">
        <v>5.2</v>
      </c>
      <c r="M36" s="32">
        <v>3</v>
      </c>
      <c r="N36" s="32">
        <v>0</v>
      </c>
      <c r="O36" s="32">
        <v>3.1</v>
      </c>
      <c r="P36" s="32">
        <v>3.4</v>
      </c>
      <c r="Q36" s="32">
        <v>3</v>
      </c>
      <c r="R36" s="32">
        <v>3.2</v>
      </c>
      <c r="S36" s="5">
        <f t="shared" si="8"/>
        <v>15.024999999999999</v>
      </c>
      <c r="T36" s="23">
        <f t="shared" si="1"/>
        <v>28</v>
      </c>
      <c r="U36" s="47"/>
      <c r="V36" s="32">
        <v>5.8</v>
      </c>
      <c r="W36" s="32">
        <v>4</v>
      </c>
      <c r="X36" s="32">
        <v>0</v>
      </c>
      <c r="Y36" s="32">
        <v>2</v>
      </c>
      <c r="Z36" s="32">
        <v>1.9</v>
      </c>
      <c r="AA36" s="32">
        <v>2.5</v>
      </c>
      <c r="AB36" s="32">
        <v>2.4</v>
      </c>
      <c r="AC36" s="32">
        <v>2</v>
      </c>
      <c r="AD36" s="5">
        <f t="shared" si="9"/>
        <v>17.64</v>
      </c>
      <c r="AE36" s="23">
        <f t="shared" si="2"/>
        <v>19</v>
      </c>
      <c r="AF36" s="40"/>
      <c r="AH36" s="6">
        <f t="shared" si="3"/>
        <v>49.164999999999999</v>
      </c>
      <c r="AI36" s="23">
        <f t="shared" si="4"/>
        <v>27</v>
      </c>
      <c r="AJ36" s="7" t="str">
        <f t="shared" si="5"/>
        <v>Bouziri May</v>
      </c>
      <c r="AL36" s="45"/>
      <c r="AM36" s="39"/>
      <c r="AN36" s="38"/>
      <c r="AO36" s="7" t="str">
        <f t="shared" si="6"/>
        <v>Bouziri May</v>
      </c>
    </row>
    <row r="37" spans="1:41" ht="20.100000000000001" customHeight="1" x14ac:dyDescent="0.25">
      <c r="A37" s="30" t="s">
        <v>82</v>
      </c>
      <c r="B37" s="31" t="s">
        <v>37</v>
      </c>
      <c r="C37" s="32">
        <v>17.600000000000001</v>
      </c>
      <c r="D37" s="32">
        <v>0</v>
      </c>
      <c r="E37" s="32">
        <v>10</v>
      </c>
      <c r="F37" s="32">
        <v>10</v>
      </c>
      <c r="G37" s="32">
        <v>10</v>
      </c>
      <c r="H37" s="32">
        <v>10</v>
      </c>
      <c r="I37" s="5">
        <f t="shared" si="7"/>
        <v>17.600000000000001</v>
      </c>
      <c r="J37" s="23">
        <f t="shared" si="0"/>
        <v>23</v>
      </c>
      <c r="K37" s="52"/>
      <c r="L37" s="36">
        <v>3.6</v>
      </c>
      <c r="M37" s="36">
        <v>4</v>
      </c>
      <c r="N37" s="36">
        <v>0</v>
      </c>
      <c r="O37" s="36">
        <v>1.1000000000000001</v>
      </c>
      <c r="P37" s="36">
        <v>1.1000000000000001</v>
      </c>
      <c r="Q37" s="36">
        <v>1.1000000000000001</v>
      </c>
      <c r="R37" s="36">
        <v>1.1000000000000001</v>
      </c>
      <c r="S37" s="19">
        <f t="shared" si="8"/>
        <v>16.5</v>
      </c>
      <c r="T37" s="23">
        <f t="shared" si="1"/>
        <v>20</v>
      </c>
      <c r="U37" s="47"/>
      <c r="V37" s="32">
        <v>5.4</v>
      </c>
      <c r="W37" s="32">
        <v>4</v>
      </c>
      <c r="X37" s="32">
        <v>0</v>
      </c>
      <c r="Y37" s="32">
        <v>1.6</v>
      </c>
      <c r="Z37" s="32">
        <v>1.4</v>
      </c>
      <c r="AA37" s="32">
        <v>1.9</v>
      </c>
      <c r="AB37" s="32">
        <v>1.4</v>
      </c>
      <c r="AC37" s="32">
        <v>1.5</v>
      </c>
      <c r="AD37" s="5">
        <f t="shared" si="9"/>
        <v>17.84</v>
      </c>
      <c r="AE37" s="23">
        <f t="shared" si="2"/>
        <v>13</v>
      </c>
      <c r="AF37" s="40"/>
      <c r="AH37" s="6">
        <f t="shared" si="3"/>
        <v>51.940000000000005</v>
      </c>
      <c r="AI37" s="23">
        <f t="shared" si="4"/>
        <v>20</v>
      </c>
      <c r="AJ37" s="7" t="str">
        <f t="shared" si="5"/>
        <v>Cressan Elisa</v>
      </c>
      <c r="AL37" s="45"/>
      <c r="AM37" s="39"/>
      <c r="AN37" s="38"/>
      <c r="AO37" s="7" t="str">
        <f t="shared" si="6"/>
        <v>Cressan Elisa</v>
      </c>
    </row>
    <row r="38" spans="1:41" ht="20.100000000000001" customHeight="1" x14ac:dyDescent="0.25">
      <c r="A38" s="30" t="s">
        <v>83</v>
      </c>
      <c r="B38" s="31" t="s">
        <v>37</v>
      </c>
      <c r="C38" s="32">
        <v>17.2</v>
      </c>
      <c r="D38" s="32">
        <v>0</v>
      </c>
      <c r="E38" s="32">
        <v>10</v>
      </c>
      <c r="F38" s="32">
        <v>10</v>
      </c>
      <c r="G38" s="32">
        <v>10</v>
      </c>
      <c r="H38" s="32">
        <v>10</v>
      </c>
      <c r="I38" s="5">
        <f t="shared" si="7"/>
        <v>17.2</v>
      </c>
      <c r="J38" s="23">
        <f t="shared" si="0"/>
        <v>31</v>
      </c>
      <c r="K38" s="52"/>
      <c r="L38" s="36">
        <v>4.2</v>
      </c>
      <c r="M38" s="36">
        <v>4</v>
      </c>
      <c r="N38" s="36">
        <v>0</v>
      </c>
      <c r="O38" s="36">
        <v>0.5</v>
      </c>
      <c r="P38" s="36">
        <v>0.5</v>
      </c>
      <c r="Q38" s="36">
        <v>0.5</v>
      </c>
      <c r="R38" s="36">
        <v>0.5</v>
      </c>
      <c r="S38" s="19">
        <f t="shared" si="8"/>
        <v>17.7</v>
      </c>
      <c r="T38" s="23">
        <f t="shared" si="1"/>
        <v>6</v>
      </c>
      <c r="U38" s="47"/>
      <c r="V38" s="32">
        <v>5</v>
      </c>
      <c r="W38" s="32">
        <v>4</v>
      </c>
      <c r="X38" s="32">
        <v>0</v>
      </c>
      <c r="Y38" s="32">
        <v>1</v>
      </c>
      <c r="Z38" s="32">
        <v>0.8</v>
      </c>
      <c r="AA38" s="32">
        <v>0.7</v>
      </c>
      <c r="AB38" s="32">
        <v>1</v>
      </c>
      <c r="AC38" s="32">
        <v>0.6</v>
      </c>
      <c r="AD38" s="5">
        <f t="shared" si="9"/>
        <v>18.18</v>
      </c>
      <c r="AE38" s="23">
        <f t="shared" si="2"/>
        <v>11</v>
      </c>
      <c r="AF38" s="40"/>
      <c r="AH38" s="6">
        <f t="shared" si="3"/>
        <v>53.08</v>
      </c>
      <c r="AI38" s="23">
        <f t="shared" si="4"/>
        <v>16</v>
      </c>
      <c r="AJ38" s="7" t="str">
        <f t="shared" si="5"/>
        <v>Najdi Sara</v>
      </c>
      <c r="AL38" s="46"/>
      <c r="AM38" s="39"/>
      <c r="AN38" s="38"/>
      <c r="AO38" s="7" t="str">
        <f t="shared" si="6"/>
        <v>Najdi Sara</v>
      </c>
    </row>
    <row r="39" spans="1:41" ht="20.100000000000001" customHeight="1" x14ac:dyDescent="0.25">
      <c r="A39" s="33" t="s">
        <v>84</v>
      </c>
      <c r="B39" s="34" t="s">
        <v>38</v>
      </c>
      <c r="C39" s="35">
        <v>17.7</v>
      </c>
      <c r="D39" s="35">
        <v>0</v>
      </c>
      <c r="E39" s="35">
        <v>10</v>
      </c>
      <c r="F39" s="35">
        <v>10</v>
      </c>
      <c r="G39" s="35">
        <v>10</v>
      </c>
      <c r="H39" s="35">
        <v>10</v>
      </c>
      <c r="I39" s="27">
        <f t="shared" si="7"/>
        <v>17.7</v>
      </c>
      <c r="J39" s="23">
        <f t="shared" si="0"/>
        <v>21</v>
      </c>
      <c r="K39" s="52">
        <f t="shared" ref="K39" si="37">LARGE(I39:I42,1)+LARGE(I39:I42,2)+LARGE(I39:I42,3)</f>
        <v>51.899999999999991</v>
      </c>
      <c r="L39" s="37">
        <v>3.6</v>
      </c>
      <c r="M39" s="37">
        <v>4</v>
      </c>
      <c r="N39" s="37">
        <v>0</v>
      </c>
      <c r="O39" s="37">
        <v>0.9</v>
      </c>
      <c r="P39" s="37">
        <v>0.9</v>
      </c>
      <c r="Q39" s="37">
        <v>0.9</v>
      </c>
      <c r="R39" s="37">
        <v>0.9</v>
      </c>
      <c r="S39" s="20">
        <f t="shared" si="8"/>
        <v>16.7</v>
      </c>
      <c r="T39" s="23">
        <f t="shared" si="1"/>
        <v>16</v>
      </c>
      <c r="U39" s="47">
        <f t="shared" ref="U39" si="38">LARGE(S39:S42,1)+LARGE(S39:S42,2)+LARGE(S39:S42,3)</f>
        <v>48.900000000000006</v>
      </c>
      <c r="V39" s="35">
        <v>4.2</v>
      </c>
      <c r="W39" s="35">
        <v>4</v>
      </c>
      <c r="X39" s="35">
        <v>0</v>
      </c>
      <c r="Y39" s="35">
        <v>0.7</v>
      </c>
      <c r="Z39" s="35">
        <v>0.8</v>
      </c>
      <c r="AA39" s="35">
        <v>0.8</v>
      </c>
      <c r="AB39" s="35">
        <v>0.9</v>
      </c>
      <c r="AC39" s="35">
        <v>1</v>
      </c>
      <c r="AD39" s="27">
        <f t="shared" si="9"/>
        <v>17.36</v>
      </c>
      <c r="AE39" s="23">
        <f t="shared" si="2"/>
        <v>23</v>
      </c>
      <c r="AF39" s="40">
        <f t="shared" ref="AF39" si="39">LARGE(AD39:AD42,1)+LARGE(AD39:AD42,2)+LARGE(AD39:AD42,3)</f>
        <v>50.379999999999995</v>
      </c>
      <c r="AH39" s="29">
        <f t="shared" si="3"/>
        <v>51.760000000000005</v>
      </c>
      <c r="AI39" s="23">
        <f t="shared" si="4"/>
        <v>21</v>
      </c>
      <c r="AJ39" s="2" t="str">
        <f t="shared" si="5"/>
        <v>Loukili Sara</v>
      </c>
      <c r="AL39" s="41">
        <f t="shared" ref="AL39" si="40">AF39+U39+K39</f>
        <v>151.18</v>
      </c>
      <c r="AM39" s="39">
        <f>RANK(AL39,$AL$5:$AL$42)</f>
        <v>6</v>
      </c>
      <c r="AN39" s="39" t="str">
        <f t="shared" ref="AN39" si="41">B39</f>
        <v>LRD BF2</v>
      </c>
      <c r="AO39" s="2" t="str">
        <f t="shared" si="6"/>
        <v>Loukili Sara</v>
      </c>
    </row>
    <row r="40" spans="1:41" ht="20.100000000000001" customHeight="1" x14ac:dyDescent="0.25">
      <c r="A40" s="33" t="s">
        <v>85</v>
      </c>
      <c r="B40" s="34" t="s">
        <v>38</v>
      </c>
      <c r="C40" s="35">
        <v>16.8</v>
      </c>
      <c r="D40" s="35">
        <v>0</v>
      </c>
      <c r="E40" s="35">
        <v>10</v>
      </c>
      <c r="F40" s="35">
        <v>10</v>
      </c>
      <c r="G40" s="35">
        <v>10</v>
      </c>
      <c r="H40" s="35">
        <v>10</v>
      </c>
      <c r="I40" s="27">
        <f t="shared" si="7"/>
        <v>16.8</v>
      </c>
      <c r="J40" s="23">
        <f t="shared" si="0"/>
        <v>33</v>
      </c>
      <c r="K40" s="52"/>
      <c r="L40" s="35">
        <v>3.6</v>
      </c>
      <c r="M40" s="35">
        <v>2</v>
      </c>
      <c r="N40" s="35">
        <v>0</v>
      </c>
      <c r="O40" s="35">
        <v>2</v>
      </c>
      <c r="P40" s="35">
        <v>2.6</v>
      </c>
      <c r="Q40" s="35">
        <v>2.2999999999999998</v>
      </c>
      <c r="R40" s="35">
        <v>2.2999999999999998</v>
      </c>
      <c r="S40" s="27">
        <f t="shared" si="8"/>
        <v>13.3</v>
      </c>
      <c r="T40" s="23">
        <f t="shared" si="1"/>
        <v>32</v>
      </c>
      <c r="U40" s="47"/>
      <c r="V40" s="35">
        <v>4.8</v>
      </c>
      <c r="W40" s="35">
        <v>3</v>
      </c>
      <c r="X40" s="35">
        <v>1</v>
      </c>
      <c r="Y40" s="35">
        <v>1.6</v>
      </c>
      <c r="Z40" s="35">
        <v>1.5</v>
      </c>
      <c r="AA40" s="35">
        <v>1.7</v>
      </c>
      <c r="AB40" s="35">
        <v>1.6</v>
      </c>
      <c r="AC40" s="35">
        <v>1.7</v>
      </c>
      <c r="AD40" s="27">
        <f t="shared" si="9"/>
        <v>15.18</v>
      </c>
      <c r="AE40" s="23">
        <f t="shared" si="2"/>
        <v>33</v>
      </c>
      <c r="AF40" s="40"/>
      <c r="AH40" s="29">
        <f t="shared" si="3"/>
        <v>45.28</v>
      </c>
      <c r="AI40" s="23">
        <f t="shared" si="4"/>
        <v>34</v>
      </c>
      <c r="AJ40" s="2" t="str">
        <f t="shared" si="5"/>
        <v>Alilou Dina Walae</v>
      </c>
      <c r="AL40" s="42"/>
      <c r="AM40" s="39"/>
      <c r="AN40" s="39"/>
      <c r="AO40" s="2" t="str">
        <f t="shared" si="6"/>
        <v>Alilou Dina Walae</v>
      </c>
    </row>
    <row r="41" spans="1:41" ht="20.100000000000001" customHeight="1" x14ac:dyDescent="0.25">
      <c r="A41" s="33" t="s">
        <v>86</v>
      </c>
      <c r="B41" s="34" t="s">
        <v>38</v>
      </c>
      <c r="C41" s="35">
        <v>17.399999999999999</v>
      </c>
      <c r="D41" s="35">
        <v>0</v>
      </c>
      <c r="E41" s="35">
        <v>10</v>
      </c>
      <c r="F41" s="35">
        <v>10</v>
      </c>
      <c r="G41" s="35">
        <v>10</v>
      </c>
      <c r="H41" s="35">
        <v>10</v>
      </c>
      <c r="I41" s="27">
        <f t="shared" si="7"/>
        <v>17.399999999999999</v>
      </c>
      <c r="J41" s="23">
        <f t="shared" si="0"/>
        <v>28</v>
      </c>
      <c r="K41" s="52"/>
      <c r="L41" s="35">
        <v>3.6</v>
      </c>
      <c r="M41" s="35">
        <v>4</v>
      </c>
      <c r="N41" s="35">
        <v>0</v>
      </c>
      <c r="O41" s="35">
        <v>1.4</v>
      </c>
      <c r="P41" s="35">
        <v>1.6</v>
      </c>
      <c r="Q41" s="35">
        <v>1.6</v>
      </c>
      <c r="R41" s="35">
        <v>1.5</v>
      </c>
      <c r="S41" s="27">
        <f t="shared" si="8"/>
        <v>16.074999999999999</v>
      </c>
      <c r="T41" s="23">
        <f t="shared" si="1"/>
        <v>25</v>
      </c>
      <c r="U41" s="47"/>
      <c r="V41" s="35">
        <v>5.2</v>
      </c>
      <c r="W41" s="35">
        <v>4</v>
      </c>
      <c r="X41" s="35">
        <v>0.3</v>
      </c>
      <c r="Y41" s="35">
        <v>1.3</v>
      </c>
      <c r="Z41" s="35">
        <v>1.6</v>
      </c>
      <c r="AA41" s="35">
        <v>1.4</v>
      </c>
      <c r="AB41" s="35">
        <v>1</v>
      </c>
      <c r="AC41" s="35">
        <v>1</v>
      </c>
      <c r="AD41" s="27">
        <f t="shared" si="9"/>
        <v>17.64</v>
      </c>
      <c r="AE41" s="23">
        <f t="shared" si="2"/>
        <v>19</v>
      </c>
      <c r="AF41" s="40"/>
      <c r="AH41" s="29">
        <f t="shared" si="3"/>
        <v>51.115000000000002</v>
      </c>
      <c r="AI41" s="23">
        <f t="shared" si="4"/>
        <v>23</v>
      </c>
      <c r="AJ41" s="2" t="str">
        <f t="shared" si="5"/>
        <v>Amrane Ines</v>
      </c>
      <c r="AL41" s="42"/>
      <c r="AM41" s="39"/>
      <c r="AN41" s="39"/>
      <c r="AO41" s="2" t="str">
        <f t="shared" si="6"/>
        <v>Amrane Ines</v>
      </c>
    </row>
    <row r="42" spans="1:41" ht="20.100000000000001" customHeight="1" x14ac:dyDescent="0.25">
      <c r="A42" s="33" t="s">
        <v>87</v>
      </c>
      <c r="B42" s="34" t="s">
        <v>38</v>
      </c>
      <c r="C42" s="35">
        <v>16.7</v>
      </c>
      <c r="D42" s="35">
        <v>0</v>
      </c>
      <c r="E42" s="35">
        <v>10</v>
      </c>
      <c r="F42" s="35">
        <v>10</v>
      </c>
      <c r="G42" s="35">
        <v>10</v>
      </c>
      <c r="H42" s="35">
        <v>10</v>
      </c>
      <c r="I42" s="27">
        <f t="shared" si="7"/>
        <v>16.7</v>
      </c>
      <c r="J42" s="23">
        <f t="shared" si="0"/>
        <v>34</v>
      </c>
      <c r="K42" s="52"/>
      <c r="L42" s="35">
        <v>3.8</v>
      </c>
      <c r="M42" s="35">
        <v>4</v>
      </c>
      <c r="N42" s="35">
        <v>0</v>
      </c>
      <c r="O42" s="35">
        <v>1.5</v>
      </c>
      <c r="P42" s="35">
        <v>1.5</v>
      </c>
      <c r="Q42" s="35">
        <v>2</v>
      </c>
      <c r="R42" s="35">
        <v>1.7</v>
      </c>
      <c r="S42" s="27">
        <f t="shared" si="8"/>
        <v>16.125</v>
      </c>
      <c r="T42" s="23">
        <f t="shared" si="1"/>
        <v>23</v>
      </c>
      <c r="U42" s="47"/>
      <c r="V42" s="35">
        <v>4.8</v>
      </c>
      <c r="W42" s="35">
        <v>3</v>
      </c>
      <c r="X42" s="35">
        <v>1</v>
      </c>
      <c r="Y42" s="35">
        <v>1.4</v>
      </c>
      <c r="Z42" s="35">
        <v>1.5</v>
      </c>
      <c r="AA42" s="35">
        <v>1.4</v>
      </c>
      <c r="AB42" s="35">
        <v>1.4</v>
      </c>
      <c r="AC42" s="35">
        <v>1.4</v>
      </c>
      <c r="AD42" s="27">
        <f t="shared" si="9"/>
        <v>15.379999999999999</v>
      </c>
      <c r="AE42" s="23">
        <f t="shared" si="2"/>
        <v>32</v>
      </c>
      <c r="AF42" s="40"/>
      <c r="AH42" s="29">
        <f t="shared" si="3"/>
        <v>48.204999999999998</v>
      </c>
      <c r="AI42" s="23">
        <f t="shared" si="4"/>
        <v>30</v>
      </c>
      <c r="AJ42" s="2" t="str">
        <f t="shared" si="5"/>
        <v>Dridah Assia</v>
      </c>
      <c r="AL42" s="43"/>
      <c r="AM42" s="39"/>
      <c r="AN42" s="39"/>
      <c r="AO42" s="2" t="str">
        <f t="shared" si="6"/>
        <v>Dridah Assia</v>
      </c>
    </row>
  </sheetData>
  <sheetProtection algorithmName="SHA-512" hashValue="2GO2CFma5QJN6f9YjojOP4tpm3gqfvxLQSrarhOe0Q9F5vbDBoQlQwMYZyFhgXK/Z0BTX10b3c20dQxTaFHRcQ==" saltValue="6hCc1UQ7Bp7gVrd/x4nDag==" spinCount="100000" sheet="1" objects="1" scenarios="1"/>
  <mergeCells count="76">
    <mergeCell ref="AM24:AM27"/>
    <mergeCell ref="AM28:AM31"/>
    <mergeCell ref="AM32:AM34"/>
    <mergeCell ref="AM35:AM38"/>
    <mergeCell ref="AM39:AM42"/>
    <mergeCell ref="A1:AN1"/>
    <mergeCell ref="K24:K27"/>
    <mergeCell ref="K28:K31"/>
    <mergeCell ref="K32:K34"/>
    <mergeCell ref="K35:K38"/>
    <mergeCell ref="AF24:AF27"/>
    <mergeCell ref="AF28:AF31"/>
    <mergeCell ref="A3:A4"/>
    <mergeCell ref="K5:K8"/>
    <mergeCell ref="K9:K12"/>
    <mergeCell ref="U5:U8"/>
    <mergeCell ref="AF5:AF8"/>
    <mergeCell ref="U9:U12"/>
    <mergeCell ref="AF9:AF12"/>
    <mergeCell ref="L3:S3"/>
    <mergeCell ref="V3:AD3"/>
    <mergeCell ref="K39:K42"/>
    <mergeCell ref="U24:U27"/>
    <mergeCell ref="U28:U31"/>
    <mergeCell ref="U32:U34"/>
    <mergeCell ref="U35:U38"/>
    <mergeCell ref="U39:U42"/>
    <mergeCell ref="B3:B4"/>
    <mergeCell ref="K13:K16"/>
    <mergeCell ref="K17:K19"/>
    <mergeCell ref="K20:K23"/>
    <mergeCell ref="AF13:AF16"/>
    <mergeCell ref="AF17:AF19"/>
    <mergeCell ref="AF20:AF23"/>
    <mergeCell ref="U13:U16"/>
    <mergeCell ref="U17:U19"/>
    <mergeCell ref="K3:K4"/>
    <mergeCell ref="U3:U4"/>
    <mergeCell ref="AF3:AF4"/>
    <mergeCell ref="J3:J4"/>
    <mergeCell ref="T3:T4"/>
    <mergeCell ref="AE3:AE4"/>
    <mergeCell ref="AL5:AL8"/>
    <mergeCell ref="AL9:AL12"/>
    <mergeCell ref="AM5:AM8"/>
    <mergeCell ref="AM9:AM12"/>
    <mergeCell ref="C3:I3"/>
    <mergeCell ref="AH3:AH4"/>
    <mergeCell ref="AI3:AI4"/>
    <mergeCell ref="AL3:AL4"/>
    <mergeCell ref="AM3:AM4"/>
    <mergeCell ref="AM13:AM16"/>
    <mergeCell ref="AL13:AL16"/>
    <mergeCell ref="U20:U23"/>
    <mergeCell ref="AL17:AL19"/>
    <mergeCell ref="AL20:AL23"/>
    <mergeCell ref="AM17:AM19"/>
    <mergeCell ref="AM20:AM23"/>
    <mergeCell ref="AF32:AF34"/>
    <mergeCell ref="AF35:AF38"/>
    <mergeCell ref="AF39:AF42"/>
    <mergeCell ref="AL24:AL27"/>
    <mergeCell ref="AL28:AL31"/>
    <mergeCell ref="AL32:AL34"/>
    <mergeCell ref="AL35:AL38"/>
    <mergeCell ref="AL39:AL42"/>
    <mergeCell ref="AN35:AN38"/>
    <mergeCell ref="AN39:AN42"/>
    <mergeCell ref="AN5:AN8"/>
    <mergeCell ref="AN9:AN12"/>
    <mergeCell ref="AN13:AN16"/>
    <mergeCell ref="AN17:AN19"/>
    <mergeCell ref="AN20:AN23"/>
    <mergeCell ref="AN24:AN27"/>
    <mergeCell ref="AN28:AN31"/>
    <mergeCell ref="AN32:AN34"/>
  </mergeCells>
  <conditionalFormatting sqref="AI5:AI8 AI33:AI34 AI42 AI10:AI12 AI24:AI27 AI39:AI40 AI17:AI19 J17:J19 T17:T19 AE17:AE19">
    <cfRule type="cellIs" dxfId="372" priority="129" operator="equal">
      <formula>2</formula>
    </cfRule>
    <cfRule type="cellIs" dxfId="371" priority="133" operator="equal">
      <formula>3</formula>
    </cfRule>
    <cfRule type="cellIs" dxfId="370" priority="134" operator="equal">
      <formula>2</formula>
    </cfRule>
    <cfRule type="cellIs" dxfId="369" priority="135" operator="equal">
      <formula>1</formula>
    </cfRule>
  </conditionalFormatting>
  <conditionalFormatting sqref="AM5:AM12 AM17:AM42">
    <cfRule type="cellIs" dxfId="368" priority="130" operator="equal">
      <formula>3</formula>
    </cfRule>
    <cfRule type="cellIs" dxfId="367" priority="131" operator="equal">
      <formula>2</formula>
    </cfRule>
    <cfRule type="cellIs" dxfId="366" priority="132" operator="equal">
      <formula>1</formula>
    </cfRule>
  </conditionalFormatting>
  <conditionalFormatting sqref="AI32">
    <cfRule type="cellIs" dxfId="365" priority="125" operator="equal">
      <formula>2</formula>
    </cfRule>
    <cfRule type="cellIs" dxfId="364" priority="126" operator="equal">
      <formula>3</formula>
    </cfRule>
    <cfRule type="cellIs" dxfId="363" priority="127" operator="equal">
      <formula>2</formula>
    </cfRule>
    <cfRule type="cellIs" dxfId="362" priority="128" operator="equal">
      <formula>1</formula>
    </cfRule>
  </conditionalFormatting>
  <conditionalFormatting sqref="AI9">
    <cfRule type="cellIs" dxfId="361" priority="117" operator="equal">
      <formula>2</formula>
    </cfRule>
    <cfRule type="cellIs" dxfId="360" priority="118" operator="equal">
      <formula>3</formula>
    </cfRule>
    <cfRule type="cellIs" dxfId="359" priority="119" operator="equal">
      <formula>2</formula>
    </cfRule>
    <cfRule type="cellIs" dxfId="358" priority="120" operator="equal">
      <formula>1</formula>
    </cfRule>
  </conditionalFormatting>
  <conditionalFormatting sqref="J5:J12 J24:J27 J32:J34 J39:J42">
    <cfRule type="cellIs" dxfId="357" priority="101" operator="equal">
      <formula>2</formula>
    </cfRule>
    <cfRule type="cellIs" dxfId="356" priority="102" operator="equal">
      <formula>3</formula>
    </cfRule>
    <cfRule type="cellIs" dxfId="355" priority="103" operator="equal">
      <formula>2</formula>
    </cfRule>
    <cfRule type="cellIs" dxfId="354" priority="104" operator="equal">
      <formula>1</formula>
    </cfRule>
  </conditionalFormatting>
  <conditionalFormatting sqref="T5:T12 T24:T27 T32:T34 T39:T42">
    <cfRule type="cellIs" dxfId="353" priority="85" operator="equal">
      <formula>2</formula>
    </cfRule>
    <cfRule type="cellIs" dxfId="352" priority="86" operator="equal">
      <formula>3</formula>
    </cfRule>
    <cfRule type="cellIs" dxfId="351" priority="87" operator="equal">
      <formula>2</formula>
    </cfRule>
    <cfRule type="cellIs" dxfId="350" priority="88" operator="equal">
      <formula>1</formula>
    </cfRule>
  </conditionalFormatting>
  <conditionalFormatting sqref="AE5:AE12 AE24:AE27 AE32:AE34 AE39:AE42">
    <cfRule type="cellIs" dxfId="349" priority="81" operator="equal">
      <formula>2</formula>
    </cfRule>
    <cfRule type="cellIs" dxfId="348" priority="82" operator="equal">
      <formula>3</formula>
    </cfRule>
    <cfRule type="cellIs" dxfId="347" priority="83" operator="equal">
      <formula>2</formula>
    </cfRule>
    <cfRule type="cellIs" dxfId="346" priority="84" operator="equal">
      <formula>1</formula>
    </cfRule>
  </conditionalFormatting>
  <conditionalFormatting sqref="AI13:AI16">
    <cfRule type="cellIs" dxfId="345" priority="74" operator="equal">
      <formula>2</formula>
    </cfRule>
    <cfRule type="cellIs" dxfId="344" priority="78" operator="equal">
      <formula>3</formula>
    </cfRule>
    <cfRule type="cellIs" dxfId="343" priority="79" operator="equal">
      <formula>2</formula>
    </cfRule>
    <cfRule type="cellIs" dxfId="342" priority="80" operator="equal">
      <formula>1</formula>
    </cfRule>
  </conditionalFormatting>
  <conditionalFormatting sqref="AM13:AM16">
    <cfRule type="cellIs" dxfId="341" priority="75" operator="equal">
      <formula>3</formula>
    </cfRule>
    <cfRule type="cellIs" dxfId="340" priority="76" operator="equal">
      <formula>2</formula>
    </cfRule>
    <cfRule type="cellIs" dxfId="339" priority="77" operator="equal">
      <formula>1</formula>
    </cfRule>
  </conditionalFormatting>
  <conditionalFormatting sqref="J13:J16">
    <cfRule type="cellIs" dxfId="338" priority="70" operator="equal">
      <formula>2</formula>
    </cfRule>
    <cfRule type="cellIs" dxfId="337" priority="71" operator="equal">
      <formula>3</formula>
    </cfRule>
    <cfRule type="cellIs" dxfId="336" priority="72" operator="equal">
      <formula>2</formula>
    </cfRule>
    <cfRule type="cellIs" dxfId="335" priority="73" operator="equal">
      <formula>1</formula>
    </cfRule>
  </conditionalFormatting>
  <conditionalFormatting sqref="T13:T16">
    <cfRule type="cellIs" dxfId="334" priority="66" operator="equal">
      <formula>2</formula>
    </cfRule>
    <cfRule type="cellIs" dxfId="333" priority="67" operator="equal">
      <formula>3</formula>
    </cfRule>
    <cfRule type="cellIs" dxfId="332" priority="68" operator="equal">
      <formula>2</formula>
    </cfRule>
    <cfRule type="cellIs" dxfId="331" priority="69" operator="equal">
      <formula>1</formula>
    </cfRule>
  </conditionalFormatting>
  <conditionalFormatting sqref="AE13:AE16">
    <cfRule type="cellIs" dxfId="330" priority="62" operator="equal">
      <formula>2</formula>
    </cfRule>
    <cfRule type="cellIs" dxfId="329" priority="63" operator="equal">
      <formula>3</formula>
    </cfRule>
    <cfRule type="cellIs" dxfId="328" priority="64" operator="equal">
      <formula>2</formula>
    </cfRule>
    <cfRule type="cellIs" dxfId="327" priority="65" operator="equal">
      <formula>1</formula>
    </cfRule>
  </conditionalFormatting>
  <conditionalFormatting sqref="AI20:AI23">
    <cfRule type="cellIs" dxfId="326" priority="55" operator="equal">
      <formula>2</formula>
    </cfRule>
    <cfRule type="cellIs" dxfId="325" priority="59" operator="equal">
      <formula>3</formula>
    </cfRule>
    <cfRule type="cellIs" dxfId="324" priority="60" operator="equal">
      <formula>2</formula>
    </cfRule>
    <cfRule type="cellIs" dxfId="323" priority="61" operator="equal">
      <formula>1</formula>
    </cfRule>
  </conditionalFormatting>
  <conditionalFormatting sqref="J20:J23">
    <cfRule type="cellIs" dxfId="322" priority="51" operator="equal">
      <formula>2</formula>
    </cfRule>
    <cfRule type="cellIs" dxfId="321" priority="52" operator="equal">
      <formula>3</formula>
    </cfRule>
    <cfRule type="cellIs" dxfId="320" priority="53" operator="equal">
      <formula>2</formula>
    </cfRule>
    <cfRule type="cellIs" dxfId="319" priority="54" operator="equal">
      <formula>1</formula>
    </cfRule>
  </conditionalFormatting>
  <conditionalFormatting sqref="T20:T23">
    <cfRule type="cellIs" dxfId="318" priority="47" operator="equal">
      <formula>2</formula>
    </cfRule>
    <cfRule type="cellIs" dxfId="317" priority="48" operator="equal">
      <formula>3</formula>
    </cfRule>
    <cfRule type="cellIs" dxfId="316" priority="49" operator="equal">
      <formula>2</formula>
    </cfRule>
    <cfRule type="cellIs" dxfId="315" priority="50" operator="equal">
      <formula>1</formula>
    </cfRule>
  </conditionalFormatting>
  <conditionalFormatting sqref="AE20:AE23">
    <cfRule type="cellIs" dxfId="314" priority="43" operator="equal">
      <formula>2</formula>
    </cfRule>
    <cfRule type="cellIs" dxfId="313" priority="44" operator="equal">
      <formula>3</formula>
    </cfRule>
    <cfRule type="cellIs" dxfId="312" priority="45" operator="equal">
      <formula>2</formula>
    </cfRule>
    <cfRule type="cellIs" dxfId="311" priority="46" operator="equal">
      <formula>1</formula>
    </cfRule>
  </conditionalFormatting>
  <conditionalFormatting sqref="AI28:AI31">
    <cfRule type="cellIs" dxfId="310" priority="36" operator="equal">
      <formula>2</formula>
    </cfRule>
    <cfRule type="cellIs" dxfId="309" priority="40" operator="equal">
      <formula>3</formula>
    </cfRule>
    <cfRule type="cellIs" dxfId="308" priority="41" operator="equal">
      <formula>2</formula>
    </cfRule>
    <cfRule type="cellIs" dxfId="307" priority="42" operator="equal">
      <formula>1</formula>
    </cfRule>
  </conditionalFormatting>
  <conditionalFormatting sqref="J28:J31">
    <cfRule type="cellIs" dxfId="306" priority="32" operator="equal">
      <formula>2</formula>
    </cfRule>
    <cfRule type="cellIs" dxfId="305" priority="33" operator="equal">
      <formula>3</formula>
    </cfRule>
    <cfRule type="cellIs" dxfId="304" priority="34" operator="equal">
      <formula>2</formula>
    </cfRule>
    <cfRule type="cellIs" dxfId="303" priority="35" operator="equal">
      <formula>1</formula>
    </cfRule>
  </conditionalFormatting>
  <conditionalFormatting sqref="T28:T31">
    <cfRule type="cellIs" dxfId="302" priority="28" operator="equal">
      <formula>2</formula>
    </cfRule>
    <cfRule type="cellIs" dxfId="301" priority="29" operator="equal">
      <formula>3</formula>
    </cfRule>
    <cfRule type="cellIs" dxfId="300" priority="30" operator="equal">
      <formula>2</formula>
    </cfRule>
    <cfRule type="cellIs" dxfId="299" priority="31" operator="equal">
      <formula>1</formula>
    </cfRule>
  </conditionalFormatting>
  <conditionalFormatting sqref="AE28:AE31">
    <cfRule type="cellIs" dxfId="298" priority="24" operator="equal">
      <formula>2</formula>
    </cfRule>
    <cfRule type="cellIs" dxfId="297" priority="25" operator="equal">
      <formula>3</formula>
    </cfRule>
    <cfRule type="cellIs" dxfId="296" priority="26" operator="equal">
      <formula>2</formula>
    </cfRule>
    <cfRule type="cellIs" dxfId="295" priority="27" operator="equal">
      <formula>1</formula>
    </cfRule>
  </conditionalFormatting>
  <conditionalFormatting sqref="AI35:AI38">
    <cfRule type="cellIs" dxfId="294" priority="17" operator="equal">
      <formula>2</formula>
    </cfRule>
    <cfRule type="cellIs" dxfId="293" priority="21" operator="equal">
      <formula>3</formula>
    </cfRule>
    <cfRule type="cellIs" dxfId="292" priority="22" operator="equal">
      <formula>2</formula>
    </cfRule>
    <cfRule type="cellIs" dxfId="291" priority="23" operator="equal">
      <formula>1</formula>
    </cfRule>
  </conditionalFormatting>
  <conditionalFormatting sqref="J35:J38">
    <cfRule type="cellIs" dxfId="290" priority="13" operator="equal">
      <formula>2</formula>
    </cfRule>
    <cfRule type="cellIs" dxfId="289" priority="14" operator="equal">
      <formula>3</formula>
    </cfRule>
    <cfRule type="cellIs" dxfId="288" priority="15" operator="equal">
      <formula>2</formula>
    </cfRule>
    <cfRule type="cellIs" dxfId="287" priority="16" operator="equal">
      <formula>1</formula>
    </cfRule>
  </conditionalFormatting>
  <conditionalFormatting sqref="T35:T38">
    <cfRule type="cellIs" dxfId="286" priority="9" operator="equal">
      <formula>2</formula>
    </cfRule>
    <cfRule type="cellIs" dxfId="285" priority="10" operator="equal">
      <formula>3</formula>
    </cfRule>
    <cfRule type="cellIs" dxfId="284" priority="11" operator="equal">
      <formula>2</formula>
    </cfRule>
    <cfRule type="cellIs" dxfId="283" priority="12" operator="equal">
      <formula>1</formula>
    </cfRule>
  </conditionalFormatting>
  <conditionalFormatting sqref="AE35:AE38">
    <cfRule type="cellIs" dxfId="282" priority="5" operator="equal">
      <formula>2</formula>
    </cfRule>
    <cfRule type="cellIs" dxfId="281" priority="6" operator="equal">
      <formula>3</formula>
    </cfRule>
    <cfRule type="cellIs" dxfId="280" priority="7" operator="equal">
      <formula>2</formula>
    </cfRule>
    <cfRule type="cellIs" dxfId="279" priority="8" operator="equal">
      <formula>1</formula>
    </cfRule>
  </conditionalFormatting>
  <conditionalFormatting sqref="AI41">
    <cfRule type="cellIs" dxfId="278" priority="1" operator="equal">
      <formula>2</formula>
    </cfRule>
    <cfRule type="cellIs" dxfId="277" priority="2" operator="equal">
      <formula>3</formula>
    </cfRule>
    <cfRule type="cellIs" dxfId="276" priority="3" operator="equal">
      <formula>2</formula>
    </cfRule>
    <cfRule type="cellIs" dxfId="275" priority="4" operator="equal">
      <formula>1</formula>
    </cfRule>
  </conditionalFormatting>
  <pageMargins left="0.39370078740157483" right="0.39370078740157483" top="0.39370078740157483" bottom="0.39370078740157483" header="0" footer="0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topLeftCell="C1" zoomScale="50" zoomScaleNormal="50" workbookViewId="0">
      <selection activeCell="K43" sqref="K43"/>
    </sheetView>
  </sheetViews>
  <sheetFormatPr baseColWidth="10" defaultRowHeight="12.75" x14ac:dyDescent="0.25"/>
  <cols>
    <col min="1" max="1" width="40" style="1" customWidth="1"/>
    <col min="2" max="2" width="11" style="1" customWidth="1"/>
    <col min="3" max="3" width="9.7109375" style="1" customWidth="1"/>
    <col min="4" max="4" width="10.7109375" style="1" customWidth="1"/>
    <col min="5" max="8" width="7.7109375" style="1" customWidth="1"/>
    <col min="9" max="9" width="14.7109375" style="1" customWidth="1"/>
    <col min="10" max="10" width="13.85546875" style="1" customWidth="1"/>
    <col min="11" max="11" width="12.28515625" style="1" customWidth="1"/>
    <col min="12" max="13" width="7.7109375" style="1" customWidth="1"/>
    <col min="14" max="14" width="10.7109375" style="1" customWidth="1"/>
    <col min="15" max="18" width="7.7109375" style="1" customWidth="1"/>
    <col min="19" max="19" width="14.7109375" style="1" customWidth="1"/>
    <col min="20" max="20" width="13.85546875" style="1" customWidth="1"/>
    <col min="21" max="21" width="14.42578125" style="1" customWidth="1"/>
    <col min="22" max="23" width="7.7109375" style="1" customWidth="1"/>
    <col min="24" max="24" width="10.7109375" style="1" customWidth="1"/>
    <col min="25" max="29" width="7.7109375" style="1" customWidth="1"/>
    <col min="30" max="30" width="14.7109375" style="1" customWidth="1"/>
    <col min="31" max="31" width="13.85546875" style="1" customWidth="1"/>
    <col min="32" max="32" width="12.28515625" style="1" customWidth="1"/>
    <col min="33" max="33" width="4.7109375" style="1" customWidth="1"/>
    <col min="34" max="35" width="20.7109375" style="1" customWidth="1"/>
    <col min="36" max="36" width="30.5703125" style="17" customWidth="1"/>
    <col min="37" max="37" width="4.7109375" style="1" customWidth="1"/>
    <col min="38" max="38" width="22.85546875" style="1" customWidth="1"/>
    <col min="39" max="40" width="20.7109375" style="1" customWidth="1"/>
    <col min="41" max="41" width="30.7109375" style="1" customWidth="1"/>
    <col min="42" max="16384" width="11.42578125" style="1"/>
  </cols>
  <sheetData>
    <row r="1" spans="1:41" s="8" customFormat="1" ht="97.5" customHeight="1" x14ac:dyDescent="0.2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3" spans="1:41" ht="51" customHeight="1" x14ac:dyDescent="0.25">
      <c r="A3" s="51" t="s">
        <v>17</v>
      </c>
      <c r="B3" s="51" t="s">
        <v>0</v>
      </c>
      <c r="C3" s="48" t="s">
        <v>1</v>
      </c>
      <c r="D3" s="48"/>
      <c r="E3" s="48"/>
      <c r="F3" s="48"/>
      <c r="G3" s="48"/>
      <c r="H3" s="48"/>
      <c r="I3" s="48"/>
      <c r="J3" s="56" t="s">
        <v>56</v>
      </c>
      <c r="K3" s="53" t="s">
        <v>6</v>
      </c>
      <c r="L3" s="63" t="s">
        <v>28</v>
      </c>
      <c r="M3" s="63"/>
      <c r="N3" s="63"/>
      <c r="O3" s="63"/>
      <c r="P3" s="63"/>
      <c r="Q3" s="63"/>
      <c r="R3" s="63"/>
      <c r="S3" s="63"/>
      <c r="T3" s="58" t="s">
        <v>88</v>
      </c>
      <c r="U3" s="54" t="s">
        <v>11</v>
      </c>
      <c r="V3" s="64" t="s">
        <v>3</v>
      </c>
      <c r="W3" s="64"/>
      <c r="X3" s="64"/>
      <c r="Y3" s="64"/>
      <c r="Z3" s="64"/>
      <c r="AA3" s="64"/>
      <c r="AB3" s="64"/>
      <c r="AC3" s="64"/>
      <c r="AD3" s="64"/>
      <c r="AE3" s="60" t="s">
        <v>89</v>
      </c>
      <c r="AF3" s="55" t="s">
        <v>5</v>
      </c>
      <c r="AG3" s="9"/>
      <c r="AH3" s="49" t="s">
        <v>4</v>
      </c>
      <c r="AI3" s="49" t="s">
        <v>7</v>
      </c>
      <c r="AJ3" s="10"/>
      <c r="AK3" s="9"/>
      <c r="AL3" s="50" t="s">
        <v>8</v>
      </c>
      <c r="AM3" s="50" t="s">
        <v>9</v>
      </c>
    </row>
    <row r="4" spans="1:41" ht="16.5" customHeight="1" x14ac:dyDescent="0.25">
      <c r="A4" s="51"/>
      <c r="B4" s="51"/>
      <c r="C4" s="11" t="s">
        <v>30</v>
      </c>
      <c r="D4" s="11" t="s">
        <v>47</v>
      </c>
      <c r="E4" s="11" t="s">
        <v>12</v>
      </c>
      <c r="F4" s="11" t="s">
        <v>13</v>
      </c>
      <c r="G4" s="11" t="s">
        <v>14</v>
      </c>
      <c r="H4" s="11" t="s">
        <v>46</v>
      </c>
      <c r="I4" s="12" t="s">
        <v>2</v>
      </c>
      <c r="J4" s="57"/>
      <c r="K4" s="53"/>
      <c r="L4" s="13" t="s">
        <v>15</v>
      </c>
      <c r="M4" s="13" t="s">
        <v>16</v>
      </c>
      <c r="N4" s="13" t="s">
        <v>47</v>
      </c>
      <c r="O4" s="13" t="s">
        <v>12</v>
      </c>
      <c r="P4" s="13" t="s">
        <v>13</v>
      </c>
      <c r="Q4" s="13" t="s">
        <v>14</v>
      </c>
      <c r="R4" s="13" t="s">
        <v>46</v>
      </c>
      <c r="S4" s="14" t="s">
        <v>2</v>
      </c>
      <c r="T4" s="59"/>
      <c r="U4" s="54"/>
      <c r="V4" s="15" t="s">
        <v>15</v>
      </c>
      <c r="W4" s="15" t="s">
        <v>16</v>
      </c>
      <c r="X4" s="15" t="s">
        <v>47</v>
      </c>
      <c r="Y4" s="15" t="s">
        <v>12</v>
      </c>
      <c r="Z4" s="15" t="s">
        <v>13</v>
      </c>
      <c r="AA4" s="15" t="s">
        <v>14</v>
      </c>
      <c r="AB4" s="15" t="s">
        <v>46</v>
      </c>
      <c r="AC4" s="15" t="s">
        <v>46</v>
      </c>
      <c r="AD4" s="16" t="s">
        <v>2</v>
      </c>
      <c r="AE4" s="61"/>
      <c r="AF4" s="55"/>
      <c r="AH4" s="49"/>
      <c r="AI4" s="49"/>
      <c r="AJ4" s="10"/>
      <c r="AL4" s="50"/>
      <c r="AM4" s="50"/>
    </row>
    <row r="5" spans="1:41" ht="20.100000000000001" customHeight="1" x14ac:dyDescent="0.25">
      <c r="A5" s="30" t="s">
        <v>23</v>
      </c>
      <c r="B5" s="31" t="s">
        <v>35</v>
      </c>
      <c r="C5" s="32">
        <v>18.899999999999999</v>
      </c>
      <c r="D5" s="32">
        <v>0</v>
      </c>
      <c r="E5" s="32">
        <v>10</v>
      </c>
      <c r="F5" s="32">
        <v>10</v>
      </c>
      <c r="G5" s="32">
        <v>10</v>
      </c>
      <c r="H5" s="32">
        <v>10</v>
      </c>
      <c r="I5" s="5">
        <f>C5-D5+(10-((E5+F5+G5+H5)/4))</f>
        <v>18.899999999999999</v>
      </c>
      <c r="J5" s="23">
        <f t="shared" ref="J5:J30" si="0">RANK(I5,$I$5:$I$30)</f>
        <v>13</v>
      </c>
      <c r="K5" s="52">
        <f>LARGE(I5:I7,1)+LARGE(I5:I7,2)+LARGE(I5:I7,3)</f>
        <v>56.099999999999994</v>
      </c>
      <c r="L5" s="32">
        <v>5</v>
      </c>
      <c r="M5" s="32">
        <v>4</v>
      </c>
      <c r="N5" s="32">
        <v>0</v>
      </c>
      <c r="O5" s="32">
        <v>1.6</v>
      </c>
      <c r="P5" s="32">
        <v>1.6</v>
      </c>
      <c r="Q5" s="32">
        <v>1.6</v>
      </c>
      <c r="R5" s="32">
        <v>1.6</v>
      </c>
      <c r="S5" s="5">
        <f>L5+M5-N5+(10-((O5+P5+Q5+R5)/4))</f>
        <v>17.399999999999999</v>
      </c>
      <c r="T5" s="23">
        <f t="shared" ref="T5:T30" si="1">RANK(S5,$S$5:$S$30)</f>
        <v>6</v>
      </c>
      <c r="U5" s="47">
        <f>LARGE(S5:S7,1)+LARGE(S5:S7,2)+LARGE(S5:S7,3)</f>
        <v>42</v>
      </c>
      <c r="V5" s="32">
        <v>6</v>
      </c>
      <c r="W5" s="32">
        <v>4</v>
      </c>
      <c r="X5" s="32">
        <v>0</v>
      </c>
      <c r="Y5" s="32">
        <v>1.5</v>
      </c>
      <c r="Z5" s="32">
        <v>1.1000000000000001</v>
      </c>
      <c r="AA5" s="32">
        <v>1.4</v>
      </c>
      <c r="AB5" s="32">
        <v>1.3</v>
      </c>
      <c r="AC5" s="32">
        <v>1.5</v>
      </c>
      <c r="AD5" s="5">
        <f>V5+W5-X5+(10-((Y5+Z5+AA5+AB5+AC5)/5))</f>
        <v>18.64</v>
      </c>
      <c r="AE5" s="23">
        <f t="shared" ref="AE5:AE30" si="2">RANK(AD5,$AD$5:$AD$30)</f>
        <v>3</v>
      </c>
      <c r="AF5" s="40">
        <f>LARGE(AD5:AD7,1)+LARGE(AD5:AD7,2)+LARGE(AD5:AD7,3)</f>
        <v>52.620000000000005</v>
      </c>
      <c r="AH5" s="6">
        <f t="shared" ref="AH5:AH30" si="3">AD5+S5+I5</f>
        <v>54.94</v>
      </c>
      <c r="AI5" s="23">
        <f t="shared" ref="AI5:AI30" si="4">RANK(AH5,$AH$5:$AH$30)</f>
        <v>2</v>
      </c>
      <c r="AJ5" s="7" t="str">
        <f t="shared" ref="AJ5:AJ30" si="5">A5</f>
        <v>ZOUAOUI Malak</v>
      </c>
      <c r="AL5" s="44">
        <f>AF5+U5+K5</f>
        <v>150.72</v>
      </c>
      <c r="AM5" s="39">
        <f>RANK(AL5,$AL$5:$AL$30)</f>
        <v>4</v>
      </c>
      <c r="AN5" s="38" t="str">
        <f>B5</f>
        <v>CAF MF1</v>
      </c>
      <c r="AO5" s="7" t="str">
        <f t="shared" ref="AO5:AO30" si="6">A5</f>
        <v>ZOUAOUI Malak</v>
      </c>
    </row>
    <row r="6" spans="1:41" ht="20.100000000000001" customHeight="1" x14ac:dyDescent="0.25">
      <c r="A6" s="30" t="s">
        <v>24</v>
      </c>
      <c r="B6" s="31" t="s">
        <v>35</v>
      </c>
      <c r="C6" s="32">
        <v>18.7</v>
      </c>
      <c r="D6" s="32">
        <v>0</v>
      </c>
      <c r="E6" s="32">
        <v>10</v>
      </c>
      <c r="F6" s="32">
        <v>10</v>
      </c>
      <c r="G6" s="32">
        <v>10</v>
      </c>
      <c r="H6" s="32">
        <v>10</v>
      </c>
      <c r="I6" s="5">
        <f t="shared" ref="I6:I30" si="7">C6-D6+(10-((E6+F6+G6+H6)/4))</f>
        <v>18.7</v>
      </c>
      <c r="J6" s="23">
        <f t="shared" si="0"/>
        <v>15</v>
      </c>
      <c r="K6" s="52"/>
      <c r="L6" s="32">
        <v>5.4</v>
      </c>
      <c r="M6" s="32">
        <v>3</v>
      </c>
      <c r="N6" s="32">
        <v>1</v>
      </c>
      <c r="O6" s="32">
        <v>3.2</v>
      </c>
      <c r="P6" s="32">
        <v>3.2</v>
      </c>
      <c r="Q6" s="32">
        <v>3.2</v>
      </c>
      <c r="R6" s="32">
        <v>3.2</v>
      </c>
      <c r="S6" s="5">
        <f t="shared" ref="S6:S30" si="8">L6+M6-N6+(10-((O6+P6+Q6+R6)/4))</f>
        <v>14.2</v>
      </c>
      <c r="T6" s="23">
        <f t="shared" si="1"/>
        <v>16</v>
      </c>
      <c r="U6" s="47"/>
      <c r="V6" s="32">
        <v>6</v>
      </c>
      <c r="W6" s="32">
        <v>4</v>
      </c>
      <c r="X6" s="32">
        <v>0</v>
      </c>
      <c r="Y6" s="32">
        <v>4.5</v>
      </c>
      <c r="Z6" s="32">
        <v>4.5999999999999996</v>
      </c>
      <c r="AA6" s="32">
        <v>4.4000000000000004</v>
      </c>
      <c r="AB6" s="32">
        <v>4</v>
      </c>
      <c r="AC6" s="32">
        <v>3.3</v>
      </c>
      <c r="AD6" s="5">
        <f t="shared" ref="AD6:AD30" si="9">V6+W6-X6+(10-((Y6+Z6+AA6+AB6+AC6)/5))</f>
        <v>15.84</v>
      </c>
      <c r="AE6" s="23">
        <f t="shared" si="2"/>
        <v>18</v>
      </c>
      <c r="AF6" s="40"/>
      <c r="AH6" s="6">
        <f t="shared" si="3"/>
        <v>48.739999999999995</v>
      </c>
      <c r="AI6" s="23">
        <v>14</v>
      </c>
      <c r="AJ6" s="7" t="str">
        <f t="shared" si="5"/>
        <v>HASSINI Lina</v>
      </c>
      <c r="AL6" s="45"/>
      <c r="AM6" s="39"/>
      <c r="AN6" s="38"/>
      <c r="AO6" s="7" t="str">
        <f t="shared" si="6"/>
        <v>HASSINI Lina</v>
      </c>
    </row>
    <row r="7" spans="1:41" ht="20.100000000000001" customHeight="1" x14ac:dyDescent="0.25">
      <c r="A7" s="30" t="s">
        <v>26</v>
      </c>
      <c r="B7" s="31" t="s">
        <v>35</v>
      </c>
      <c r="C7" s="32">
        <v>18.5</v>
      </c>
      <c r="D7" s="32">
        <v>0</v>
      </c>
      <c r="E7" s="32">
        <v>10</v>
      </c>
      <c r="F7" s="32">
        <v>10</v>
      </c>
      <c r="G7" s="32">
        <v>10</v>
      </c>
      <c r="H7" s="32">
        <v>10</v>
      </c>
      <c r="I7" s="5">
        <f t="shared" si="7"/>
        <v>18.5</v>
      </c>
      <c r="J7" s="23">
        <f t="shared" si="0"/>
        <v>17</v>
      </c>
      <c r="K7" s="52"/>
      <c r="L7" s="32">
        <v>2.6</v>
      </c>
      <c r="M7" s="32">
        <v>3</v>
      </c>
      <c r="N7" s="32">
        <v>3</v>
      </c>
      <c r="O7" s="32">
        <v>2.2000000000000002</v>
      </c>
      <c r="P7" s="32">
        <v>2.2000000000000002</v>
      </c>
      <c r="Q7" s="32">
        <v>2.2000000000000002</v>
      </c>
      <c r="R7" s="32">
        <v>2.2000000000000002</v>
      </c>
      <c r="S7" s="5">
        <f t="shared" si="8"/>
        <v>10.399999999999999</v>
      </c>
      <c r="T7" s="23">
        <f t="shared" si="1"/>
        <v>24</v>
      </c>
      <c r="U7" s="47"/>
      <c r="V7" s="32">
        <v>5.6</v>
      </c>
      <c r="W7" s="32">
        <v>4</v>
      </c>
      <c r="X7" s="32">
        <v>0</v>
      </c>
      <c r="Y7" s="32">
        <v>1.2</v>
      </c>
      <c r="Z7" s="32">
        <v>1.5</v>
      </c>
      <c r="AA7" s="32">
        <v>1.9</v>
      </c>
      <c r="AB7" s="32">
        <v>1.5</v>
      </c>
      <c r="AC7" s="32">
        <v>1.2</v>
      </c>
      <c r="AD7" s="5">
        <f t="shared" si="9"/>
        <v>18.14</v>
      </c>
      <c r="AE7" s="23">
        <f t="shared" si="2"/>
        <v>8</v>
      </c>
      <c r="AF7" s="40"/>
      <c r="AH7" s="6">
        <f t="shared" si="3"/>
        <v>47.04</v>
      </c>
      <c r="AI7" s="23">
        <v>20</v>
      </c>
      <c r="AJ7" s="7" t="str">
        <f t="shared" si="5"/>
        <v>MIKOU Sara</v>
      </c>
      <c r="AL7" s="45"/>
      <c r="AM7" s="39"/>
      <c r="AN7" s="38"/>
      <c r="AO7" s="7" t="str">
        <f t="shared" si="6"/>
        <v>MIKOU Sara</v>
      </c>
    </row>
    <row r="8" spans="1:41" ht="20.100000000000001" customHeight="1" x14ac:dyDescent="0.25">
      <c r="A8" s="33" t="s">
        <v>21</v>
      </c>
      <c r="B8" s="34" t="s">
        <v>36</v>
      </c>
      <c r="C8" s="35">
        <v>19</v>
      </c>
      <c r="D8" s="35">
        <v>0</v>
      </c>
      <c r="E8" s="35">
        <v>10</v>
      </c>
      <c r="F8" s="35">
        <v>10</v>
      </c>
      <c r="G8" s="35">
        <v>10</v>
      </c>
      <c r="H8" s="35">
        <v>10</v>
      </c>
      <c r="I8" s="27">
        <f t="shared" si="7"/>
        <v>19</v>
      </c>
      <c r="J8" s="23">
        <f t="shared" si="0"/>
        <v>12</v>
      </c>
      <c r="K8" s="52">
        <f t="shared" ref="K8" si="10">LARGE(I8:I11,1)+LARGE(I8:I11,2)+LARGE(I8:I11,3)</f>
        <v>57.6</v>
      </c>
      <c r="L8" s="35">
        <v>5.6</v>
      </c>
      <c r="M8" s="35">
        <v>4</v>
      </c>
      <c r="N8" s="35">
        <v>0</v>
      </c>
      <c r="O8" s="35">
        <v>3.9</v>
      </c>
      <c r="P8" s="35">
        <v>3.9</v>
      </c>
      <c r="Q8" s="35">
        <v>3.9</v>
      </c>
      <c r="R8" s="35">
        <v>3.9</v>
      </c>
      <c r="S8" s="27">
        <f t="shared" si="8"/>
        <v>15.7</v>
      </c>
      <c r="T8" s="23">
        <f t="shared" si="1"/>
        <v>13</v>
      </c>
      <c r="U8" s="47">
        <f t="shared" ref="U8" si="11">LARGE(S8:S11,1)+LARGE(S8:S11,2)+LARGE(S8:S11,3)</f>
        <v>49.7</v>
      </c>
      <c r="V8" s="35">
        <v>5.8</v>
      </c>
      <c r="W8" s="35">
        <v>4</v>
      </c>
      <c r="X8" s="35">
        <v>0</v>
      </c>
      <c r="Y8" s="35">
        <v>2.8</v>
      </c>
      <c r="Z8" s="35">
        <v>2.1</v>
      </c>
      <c r="AA8" s="35">
        <v>2.4</v>
      </c>
      <c r="AB8" s="35">
        <v>2</v>
      </c>
      <c r="AC8" s="35">
        <v>2</v>
      </c>
      <c r="AD8" s="27">
        <f t="shared" si="9"/>
        <v>17.54</v>
      </c>
      <c r="AE8" s="23">
        <f t="shared" si="2"/>
        <v>12</v>
      </c>
      <c r="AF8" s="40">
        <f t="shared" ref="AF8" si="12">LARGE(AD8:AD11,1)+LARGE(AD8:AD11,2)+LARGE(AD8:AD11,3)</f>
        <v>53.739999999999995</v>
      </c>
      <c r="AH8" s="29">
        <f t="shared" si="3"/>
        <v>52.239999999999995</v>
      </c>
      <c r="AI8" s="23">
        <v>10</v>
      </c>
      <c r="AJ8" s="2" t="str">
        <f t="shared" si="5"/>
        <v>IBEN CHEKROUN Miryam</v>
      </c>
      <c r="AL8" s="41">
        <f>AF8+U8+K8</f>
        <v>161.04</v>
      </c>
      <c r="AM8" s="39">
        <f>RANK(AL8,$AL$5:$AL$30)</f>
        <v>3</v>
      </c>
      <c r="AN8" s="39" t="str">
        <f>B8</f>
        <v>CAF MF2</v>
      </c>
      <c r="AO8" s="2" t="str">
        <f t="shared" si="6"/>
        <v>IBEN CHEKROUN Miryam</v>
      </c>
    </row>
    <row r="9" spans="1:41" ht="20.100000000000001" customHeight="1" x14ac:dyDescent="0.25">
      <c r="A9" s="33" t="s">
        <v>25</v>
      </c>
      <c r="B9" s="34" t="s">
        <v>36</v>
      </c>
      <c r="C9" s="35">
        <v>18.5</v>
      </c>
      <c r="D9" s="35">
        <v>0</v>
      </c>
      <c r="E9" s="35">
        <v>10</v>
      </c>
      <c r="F9" s="35">
        <v>10</v>
      </c>
      <c r="G9" s="35">
        <v>10</v>
      </c>
      <c r="H9" s="35">
        <v>10</v>
      </c>
      <c r="I9" s="27">
        <f t="shared" si="7"/>
        <v>18.5</v>
      </c>
      <c r="J9" s="23">
        <f t="shared" si="0"/>
        <v>17</v>
      </c>
      <c r="K9" s="52"/>
      <c r="L9" s="35">
        <v>5.6</v>
      </c>
      <c r="M9" s="35">
        <v>4</v>
      </c>
      <c r="N9" s="35">
        <v>0</v>
      </c>
      <c r="O9" s="35">
        <v>1.6</v>
      </c>
      <c r="P9" s="35">
        <v>1.6</v>
      </c>
      <c r="Q9" s="35">
        <v>1.6</v>
      </c>
      <c r="R9" s="35">
        <v>1.6</v>
      </c>
      <c r="S9" s="27">
        <f t="shared" si="8"/>
        <v>18</v>
      </c>
      <c r="T9" s="23">
        <f t="shared" si="1"/>
        <v>2</v>
      </c>
      <c r="U9" s="47"/>
      <c r="V9" s="35">
        <v>6</v>
      </c>
      <c r="W9" s="35">
        <v>4</v>
      </c>
      <c r="X9" s="35">
        <v>0</v>
      </c>
      <c r="Y9" s="35">
        <v>1.6</v>
      </c>
      <c r="Z9" s="35">
        <v>1.6</v>
      </c>
      <c r="AA9" s="35">
        <v>1.2</v>
      </c>
      <c r="AB9" s="35">
        <v>1.4</v>
      </c>
      <c r="AC9" s="35">
        <v>2</v>
      </c>
      <c r="AD9" s="27">
        <f t="shared" si="9"/>
        <v>18.439999999999998</v>
      </c>
      <c r="AE9" s="23">
        <f t="shared" si="2"/>
        <v>6</v>
      </c>
      <c r="AF9" s="40"/>
      <c r="AH9" s="29">
        <f t="shared" si="3"/>
        <v>54.94</v>
      </c>
      <c r="AI9" s="23">
        <f t="shared" si="4"/>
        <v>2</v>
      </c>
      <c r="AJ9" s="2" t="str">
        <f t="shared" si="5"/>
        <v>SOUHIR Camélia</v>
      </c>
      <c r="AL9" s="42"/>
      <c r="AM9" s="39"/>
      <c r="AN9" s="39"/>
      <c r="AO9" s="2" t="str">
        <f t="shared" si="6"/>
        <v>SOUHIR Camélia</v>
      </c>
    </row>
    <row r="10" spans="1:41" ht="20.100000000000001" customHeight="1" x14ac:dyDescent="0.25">
      <c r="A10" s="33" t="s">
        <v>22</v>
      </c>
      <c r="B10" s="34" t="s">
        <v>36</v>
      </c>
      <c r="C10" s="35">
        <v>19.5</v>
      </c>
      <c r="D10" s="35">
        <v>0</v>
      </c>
      <c r="E10" s="35">
        <v>10</v>
      </c>
      <c r="F10" s="35">
        <v>10</v>
      </c>
      <c r="G10" s="35">
        <v>10</v>
      </c>
      <c r="H10" s="35">
        <v>10</v>
      </c>
      <c r="I10" s="27">
        <f t="shared" si="7"/>
        <v>19.5</v>
      </c>
      <c r="J10" s="23">
        <f t="shared" si="0"/>
        <v>4</v>
      </c>
      <c r="K10" s="52"/>
      <c r="L10" s="35">
        <v>4.4000000000000004</v>
      </c>
      <c r="M10" s="35">
        <v>4</v>
      </c>
      <c r="N10" s="35">
        <v>0</v>
      </c>
      <c r="O10" s="35">
        <v>2.4</v>
      </c>
      <c r="P10" s="35">
        <v>2.4</v>
      </c>
      <c r="Q10" s="35">
        <v>2.4</v>
      </c>
      <c r="R10" s="35">
        <v>2.4</v>
      </c>
      <c r="S10" s="27">
        <f t="shared" si="8"/>
        <v>16</v>
      </c>
      <c r="T10" s="23">
        <f t="shared" si="1"/>
        <v>12</v>
      </c>
      <c r="U10" s="47"/>
      <c r="V10" s="35">
        <v>5.6</v>
      </c>
      <c r="W10" s="35">
        <v>4</v>
      </c>
      <c r="X10" s="35">
        <v>0</v>
      </c>
      <c r="Y10" s="35">
        <v>2.8</v>
      </c>
      <c r="Z10" s="35">
        <v>2</v>
      </c>
      <c r="AA10" s="35">
        <v>2.5</v>
      </c>
      <c r="AB10" s="35">
        <v>2.2999999999999998</v>
      </c>
      <c r="AC10" s="35">
        <v>2.4</v>
      </c>
      <c r="AD10" s="27">
        <f t="shared" si="9"/>
        <v>17.2</v>
      </c>
      <c r="AE10" s="23">
        <f t="shared" si="2"/>
        <v>14</v>
      </c>
      <c r="AF10" s="40"/>
      <c r="AH10" s="29">
        <f t="shared" si="3"/>
        <v>52.7</v>
      </c>
      <c r="AI10" s="23">
        <v>8</v>
      </c>
      <c r="AJ10" s="2" t="str">
        <f t="shared" si="5"/>
        <v>NAJEDDINE Rita</v>
      </c>
      <c r="AL10" s="42"/>
      <c r="AM10" s="39"/>
      <c r="AN10" s="39"/>
      <c r="AO10" s="2" t="str">
        <f t="shared" si="6"/>
        <v>NAJEDDINE Rita</v>
      </c>
    </row>
    <row r="11" spans="1:41" ht="20.100000000000001" customHeight="1" x14ac:dyDescent="0.25">
      <c r="A11" s="33" t="s">
        <v>53</v>
      </c>
      <c r="B11" s="34" t="s">
        <v>36</v>
      </c>
      <c r="C11" s="35">
        <v>19.100000000000001</v>
      </c>
      <c r="D11" s="35">
        <v>0</v>
      </c>
      <c r="E11" s="35">
        <v>10</v>
      </c>
      <c r="F11" s="35">
        <v>10</v>
      </c>
      <c r="G11" s="35">
        <v>10</v>
      </c>
      <c r="H11" s="35">
        <v>10</v>
      </c>
      <c r="I11" s="27">
        <f t="shared" si="7"/>
        <v>19.100000000000001</v>
      </c>
      <c r="J11" s="23">
        <f t="shared" si="0"/>
        <v>8</v>
      </c>
      <c r="K11" s="52"/>
      <c r="L11" s="35">
        <v>5.4</v>
      </c>
      <c r="M11" s="35">
        <v>4</v>
      </c>
      <c r="N11" s="35">
        <v>0</v>
      </c>
      <c r="O11" s="35">
        <v>7.6</v>
      </c>
      <c r="P11" s="35">
        <v>7.6</v>
      </c>
      <c r="Q11" s="35">
        <v>7.6</v>
      </c>
      <c r="R11" s="35">
        <v>7.6</v>
      </c>
      <c r="S11" s="27">
        <f t="shared" si="8"/>
        <v>11.8</v>
      </c>
      <c r="T11" s="23">
        <f t="shared" si="1"/>
        <v>23</v>
      </c>
      <c r="U11" s="47"/>
      <c r="V11" s="35">
        <v>5.4</v>
      </c>
      <c r="W11" s="35">
        <v>4</v>
      </c>
      <c r="X11" s="35">
        <v>0</v>
      </c>
      <c r="Y11" s="35">
        <v>1.8</v>
      </c>
      <c r="Z11" s="35">
        <v>1.9</v>
      </c>
      <c r="AA11" s="35">
        <v>1.5</v>
      </c>
      <c r="AB11" s="35">
        <v>1.5</v>
      </c>
      <c r="AC11" s="35">
        <v>1.5</v>
      </c>
      <c r="AD11" s="27">
        <f t="shared" si="9"/>
        <v>17.759999999999998</v>
      </c>
      <c r="AE11" s="23">
        <f t="shared" si="2"/>
        <v>9</v>
      </c>
      <c r="AF11" s="40"/>
      <c r="AH11" s="29">
        <f t="shared" si="3"/>
        <v>48.66</v>
      </c>
      <c r="AI11" s="23">
        <v>15</v>
      </c>
      <c r="AJ11" s="2" t="str">
        <f t="shared" si="5"/>
        <v>LAHLOU Maria</v>
      </c>
      <c r="AL11" s="43"/>
      <c r="AM11" s="39"/>
      <c r="AN11" s="39"/>
      <c r="AO11" s="2" t="str">
        <f t="shared" si="6"/>
        <v>LAHLOU Maria</v>
      </c>
    </row>
    <row r="12" spans="1:41" ht="20.100000000000001" customHeight="1" x14ac:dyDescent="0.25">
      <c r="A12" s="30" t="s">
        <v>32</v>
      </c>
      <c r="B12" s="31" t="s">
        <v>52</v>
      </c>
      <c r="C12" s="32">
        <v>18</v>
      </c>
      <c r="D12" s="32">
        <v>0</v>
      </c>
      <c r="E12" s="32">
        <v>10</v>
      </c>
      <c r="F12" s="32">
        <v>10</v>
      </c>
      <c r="G12" s="32">
        <v>10</v>
      </c>
      <c r="H12" s="32">
        <v>10</v>
      </c>
      <c r="I12" s="5">
        <f t="shared" si="7"/>
        <v>18</v>
      </c>
      <c r="J12" s="23">
        <f t="shared" si="0"/>
        <v>20</v>
      </c>
      <c r="K12" s="52">
        <f>LARGE(I12:I14,1)+LARGE(I12:I14,2)+LARGE(I12:I14,3)</f>
        <v>56.2</v>
      </c>
      <c r="L12" s="32">
        <v>6</v>
      </c>
      <c r="M12" s="32">
        <v>4</v>
      </c>
      <c r="N12" s="32">
        <v>0</v>
      </c>
      <c r="O12" s="32">
        <v>2</v>
      </c>
      <c r="P12" s="32">
        <v>2</v>
      </c>
      <c r="Q12" s="32">
        <v>2</v>
      </c>
      <c r="R12" s="32">
        <v>2</v>
      </c>
      <c r="S12" s="5">
        <f t="shared" si="8"/>
        <v>18</v>
      </c>
      <c r="T12" s="23">
        <f t="shared" si="1"/>
        <v>2</v>
      </c>
      <c r="U12" s="47">
        <f>LARGE(S12:S14,1)+LARGE(S12:S14,2)+LARGE(S12:S14,3)</f>
        <v>53.2</v>
      </c>
      <c r="V12" s="32">
        <v>6</v>
      </c>
      <c r="W12" s="32">
        <v>4</v>
      </c>
      <c r="X12" s="32">
        <v>0</v>
      </c>
      <c r="Y12" s="32">
        <v>1.2</v>
      </c>
      <c r="Z12" s="32">
        <v>1.2</v>
      </c>
      <c r="AA12" s="32">
        <v>1.3</v>
      </c>
      <c r="AB12" s="32">
        <v>1.5</v>
      </c>
      <c r="AC12" s="32">
        <v>1.7</v>
      </c>
      <c r="AD12" s="5">
        <f t="shared" si="9"/>
        <v>18.619999999999997</v>
      </c>
      <c r="AE12" s="23">
        <f t="shared" si="2"/>
        <v>4</v>
      </c>
      <c r="AF12" s="40">
        <f>LARGE(AD12:AD14,1)+LARGE(AD12:AD14,2)+LARGE(AD12:AD14,3)</f>
        <v>52.04</v>
      </c>
      <c r="AH12" s="6">
        <f t="shared" si="3"/>
        <v>54.62</v>
      </c>
      <c r="AI12" s="23">
        <v>3</v>
      </c>
      <c r="AJ12" s="7" t="str">
        <f t="shared" si="5"/>
        <v>OTMANI ES_SAKALI Maissane</v>
      </c>
      <c r="AL12" s="44">
        <f>AF12+U12+K12</f>
        <v>161.44</v>
      </c>
      <c r="AM12" s="39">
        <f>RANK(AL12,$AL$5:$AL$30)</f>
        <v>2</v>
      </c>
      <c r="AN12" s="38" t="str">
        <f>B12</f>
        <v>CAF MF3</v>
      </c>
      <c r="AO12" s="7" t="str">
        <f t="shared" si="6"/>
        <v>OTMANI ES_SAKALI Maissane</v>
      </c>
    </row>
    <row r="13" spans="1:41" ht="20.100000000000001" customHeight="1" x14ac:dyDescent="0.25">
      <c r="A13" s="30" t="s">
        <v>33</v>
      </c>
      <c r="B13" s="31" t="s">
        <v>52</v>
      </c>
      <c r="C13" s="32">
        <v>18.8</v>
      </c>
      <c r="D13" s="32">
        <v>0</v>
      </c>
      <c r="E13" s="32">
        <v>10</v>
      </c>
      <c r="F13" s="32">
        <v>10</v>
      </c>
      <c r="G13" s="32">
        <v>10</v>
      </c>
      <c r="H13" s="32">
        <v>10</v>
      </c>
      <c r="I13" s="5">
        <f t="shared" si="7"/>
        <v>18.8</v>
      </c>
      <c r="J13" s="23">
        <f t="shared" si="0"/>
        <v>14</v>
      </c>
      <c r="K13" s="52"/>
      <c r="L13" s="32">
        <v>5.6</v>
      </c>
      <c r="M13" s="32">
        <v>4</v>
      </c>
      <c r="N13" s="32">
        <v>0</v>
      </c>
      <c r="O13" s="32">
        <v>2.8</v>
      </c>
      <c r="P13" s="32">
        <v>2.8</v>
      </c>
      <c r="Q13" s="32">
        <v>2.8</v>
      </c>
      <c r="R13" s="32">
        <v>2.8</v>
      </c>
      <c r="S13" s="5">
        <f t="shared" si="8"/>
        <v>16.8</v>
      </c>
      <c r="T13" s="23">
        <f t="shared" si="1"/>
        <v>8</v>
      </c>
      <c r="U13" s="47"/>
      <c r="V13" s="32">
        <v>5.6</v>
      </c>
      <c r="W13" s="32">
        <v>4</v>
      </c>
      <c r="X13" s="32">
        <v>0</v>
      </c>
      <c r="Y13" s="32">
        <v>2.2999999999999998</v>
      </c>
      <c r="Z13" s="32">
        <v>1.7</v>
      </c>
      <c r="AA13" s="32">
        <v>2</v>
      </c>
      <c r="AB13" s="32">
        <v>2</v>
      </c>
      <c r="AC13" s="32">
        <v>1.8</v>
      </c>
      <c r="AD13" s="5">
        <f t="shared" si="9"/>
        <v>17.64</v>
      </c>
      <c r="AE13" s="23">
        <f t="shared" si="2"/>
        <v>10</v>
      </c>
      <c r="AF13" s="40"/>
      <c r="AH13" s="6">
        <f t="shared" si="3"/>
        <v>53.239999999999995</v>
      </c>
      <c r="AI13" s="23">
        <v>7</v>
      </c>
      <c r="AJ13" s="7" t="str">
        <f t="shared" si="5"/>
        <v>PETIT Margaux</v>
      </c>
      <c r="AL13" s="45"/>
      <c r="AM13" s="39"/>
      <c r="AN13" s="38"/>
      <c r="AO13" s="7" t="str">
        <f t="shared" si="6"/>
        <v>PETIT Margaux</v>
      </c>
    </row>
    <row r="14" spans="1:41" ht="20.100000000000001" customHeight="1" x14ac:dyDescent="0.25">
      <c r="A14" s="30" t="s">
        <v>34</v>
      </c>
      <c r="B14" s="31" t="s">
        <v>52</v>
      </c>
      <c r="C14" s="32">
        <v>19.399999999999999</v>
      </c>
      <c r="D14" s="32">
        <v>0</v>
      </c>
      <c r="E14" s="32">
        <v>10</v>
      </c>
      <c r="F14" s="32">
        <v>10</v>
      </c>
      <c r="G14" s="32">
        <v>10</v>
      </c>
      <c r="H14" s="32">
        <v>10</v>
      </c>
      <c r="I14" s="5">
        <f t="shared" si="7"/>
        <v>19.399999999999999</v>
      </c>
      <c r="J14" s="23">
        <f t="shared" si="0"/>
        <v>5</v>
      </c>
      <c r="K14" s="52"/>
      <c r="L14" s="32">
        <v>5.2</v>
      </c>
      <c r="M14" s="32">
        <v>4</v>
      </c>
      <c r="N14" s="32">
        <v>0</v>
      </c>
      <c r="O14" s="32">
        <v>0.8</v>
      </c>
      <c r="P14" s="32">
        <v>0.8</v>
      </c>
      <c r="Q14" s="32">
        <v>0.8</v>
      </c>
      <c r="R14" s="32">
        <v>0.8</v>
      </c>
      <c r="S14" s="5">
        <f t="shared" si="8"/>
        <v>18.399999999999999</v>
      </c>
      <c r="T14" s="23">
        <f t="shared" si="1"/>
        <v>1</v>
      </c>
      <c r="U14" s="47"/>
      <c r="V14" s="32">
        <v>5.4</v>
      </c>
      <c r="W14" s="32">
        <v>3</v>
      </c>
      <c r="X14" s="32">
        <v>1</v>
      </c>
      <c r="Y14" s="32">
        <v>1.6</v>
      </c>
      <c r="Z14" s="32">
        <v>1.2</v>
      </c>
      <c r="AA14" s="32">
        <v>1.8</v>
      </c>
      <c r="AB14" s="32">
        <v>1.5</v>
      </c>
      <c r="AC14" s="32">
        <v>2</v>
      </c>
      <c r="AD14" s="5">
        <f t="shared" si="9"/>
        <v>15.780000000000001</v>
      </c>
      <c r="AE14" s="23">
        <f t="shared" si="2"/>
        <v>19</v>
      </c>
      <c r="AF14" s="40"/>
      <c r="AH14" s="6">
        <f t="shared" si="3"/>
        <v>53.58</v>
      </c>
      <c r="AI14" s="23">
        <v>6</v>
      </c>
      <c r="AJ14" s="7" t="str">
        <f t="shared" si="5"/>
        <v>TAZI May</v>
      </c>
      <c r="AL14" s="45"/>
      <c r="AM14" s="39"/>
      <c r="AN14" s="38"/>
      <c r="AO14" s="7" t="str">
        <f t="shared" si="6"/>
        <v>TAZI May</v>
      </c>
    </row>
    <row r="15" spans="1:41" ht="20.100000000000001" customHeight="1" x14ac:dyDescent="0.25">
      <c r="A15" s="33" t="s">
        <v>90</v>
      </c>
      <c r="B15" s="34" t="s">
        <v>94</v>
      </c>
      <c r="C15" s="35">
        <v>18.100000000000001</v>
      </c>
      <c r="D15" s="35">
        <v>0</v>
      </c>
      <c r="E15" s="35">
        <v>10</v>
      </c>
      <c r="F15" s="35">
        <v>10</v>
      </c>
      <c r="G15" s="35">
        <v>10</v>
      </c>
      <c r="H15" s="35">
        <v>10</v>
      </c>
      <c r="I15" s="27">
        <f t="shared" si="7"/>
        <v>18.100000000000001</v>
      </c>
      <c r="J15" s="23">
        <f t="shared" si="0"/>
        <v>19</v>
      </c>
      <c r="K15" s="52">
        <f t="shared" ref="K15" si="13">LARGE(I15:I18,1)+LARGE(I15:I18,2)+LARGE(I15:I18,3)</f>
        <v>56.9</v>
      </c>
      <c r="L15" s="35">
        <v>3.6</v>
      </c>
      <c r="M15" s="35">
        <v>3</v>
      </c>
      <c r="N15" s="35">
        <v>1</v>
      </c>
      <c r="O15" s="35">
        <v>2.9</v>
      </c>
      <c r="P15" s="35">
        <v>2.7</v>
      </c>
      <c r="Q15" s="35">
        <v>3.4</v>
      </c>
      <c r="R15" s="35">
        <v>3</v>
      </c>
      <c r="S15" s="27">
        <f t="shared" si="8"/>
        <v>12.6</v>
      </c>
      <c r="T15" s="23">
        <f t="shared" si="1"/>
        <v>22</v>
      </c>
      <c r="U15" s="47">
        <f t="shared" ref="U15" si="14">LARGE(S15:S18,1)+LARGE(S15:S18,2)+LARGE(S15:S18,3)</f>
        <v>38.375</v>
      </c>
      <c r="V15" s="35">
        <v>3.6</v>
      </c>
      <c r="W15" s="35">
        <v>3</v>
      </c>
      <c r="X15" s="35">
        <v>3</v>
      </c>
      <c r="Y15" s="35">
        <v>1.6</v>
      </c>
      <c r="Z15" s="35">
        <v>2.2000000000000002</v>
      </c>
      <c r="AA15" s="35">
        <v>1.4</v>
      </c>
      <c r="AB15" s="35">
        <v>1.2</v>
      </c>
      <c r="AC15" s="35">
        <v>1.7</v>
      </c>
      <c r="AD15" s="27">
        <f t="shared" si="9"/>
        <v>11.98</v>
      </c>
      <c r="AE15" s="23">
        <f t="shared" si="2"/>
        <v>24</v>
      </c>
      <c r="AF15" s="40">
        <f t="shared" ref="AF15" si="15">LARGE(AD15:AD18,1)+LARGE(AD15:AD18,2)+LARGE(AD15:AD18,3)</f>
        <v>54.58</v>
      </c>
      <c r="AH15" s="29">
        <f t="shared" si="3"/>
        <v>42.68</v>
      </c>
      <c r="AI15" s="23">
        <v>23</v>
      </c>
      <c r="AJ15" s="2" t="str">
        <f t="shared" si="5"/>
        <v>FILALI Nour</v>
      </c>
      <c r="AL15" s="41">
        <f>AF15+U15+K15</f>
        <v>149.85499999999999</v>
      </c>
      <c r="AM15" s="39">
        <f>RANK(AL15,$AL$5:$AL$30)</f>
        <v>5</v>
      </c>
      <c r="AN15" s="39" t="str">
        <f>B15</f>
        <v>EAJ MF1</v>
      </c>
      <c r="AO15" s="2" t="str">
        <f t="shared" si="6"/>
        <v>FILALI Nour</v>
      </c>
    </row>
    <row r="16" spans="1:41" ht="20.100000000000001" customHeight="1" x14ac:dyDescent="0.25">
      <c r="A16" s="33" t="s">
        <v>91</v>
      </c>
      <c r="B16" s="34" t="s">
        <v>94</v>
      </c>
      <c r="C16" s="35">
        <v>17.600000000000001</v>
      </c>
      <c r="D16" s="35">
        <v>0</v>
      </c>
      <c r="E16" s="35">
        <v>10</v>
      </c>
      <c r="F16" s="35">
        <v>10</v>
      </c>
      <c r="G16" s="35">
        <v>10</v>
      </c>
      <c r="H16" s="35">
        <v>10</v>
      </c>
      <c r="I16" s="27">
        <f t="shared" si="7"/>
        <v>17.600000000000001</v>
      </c>
      <c r="J16" s="23">
        <f t="shared" si="0"/>
        <v>22</v>
      </c>
      <c r="K16" s="52"/>
      <c r="L16" s="35">
        <v>3.8</v>
      </c>
      <c r="M16" s="35">
        <v>4</v>
      </c>
      <c r="N16" s="35">
        <v>0</v>
      </c>
      <c r="O16" s="35">
        <v>1.8</v>
      </c>
      <c r="P16" s="35">
        <v>1.6</v>
      </c>
      <c r="Q16" s="35">
        <v>1.5</v>
      </c>
      <c r="R16" s="35">
        <v>1.6</v>
      </c>
      <c r="S16" s="27">
        <f t="shared" si="8"/>
        <v>16.175000000000001</v>
      </c>
      <c r="T16" s="23">
        <f t="shared" si="1"/>
        <v>10</v>
      </c>
      <c r="U16" s="47"/>
      <c r="V16" s="35">
        <v>4.8</v>
      </c>
      <c r="W16" s="35">
        <v>4</v>
      </c>
      <c r="X16" s="35">
        <v>0</v>
      </c>
      <c r="Y16" s="35">
        <v>1.8</v>
      </c>
      <c r="Z16" s="35">
        <v>1.7</v>
      </c>
      <c r="AA16" s="35">
        <v>1.5</v>
      </c>
      <c r="AB16" s="35">
        <v>2.1</v>
      </c>
      <c r="AC16" s="35">
        <v>1.3</v>
      </c>
      <c r="AD16" s="27">
        <f t="shared" si="9"/>
        <v>17.12</v>
      </c>
      <c r="AE16" s="23">
        <f t="shared" si="2"/>
        <v>15</v>
      </c>
      <c r="AF16" s="40"/>
      <c r="AH16" s="29">
        <f t="shared" si="3"/>
        <v>50.895000000000003</v>
      </c>
      <c r="AI16" s="23">
        <v>12</v>
      </c>
      <c r="AJ16" s="2" t="str">
        <f t="shared" si="5"/>
        <v>BAZIZ Ghita</v>
      </c>
      <c r="AL16" s="42"/>
      <c r="AM16" s="39"/>
      <c r="AN16" s="39"/>
      <c r="AO16" s="2" t="str">
        <f t="shared" si="6"/>
        <v>BAZIZ Ghita</v>
      </c>
    </row>
    <row r="17" spans="1:41" ht="20.100000000000001" customHeight="1" x14ac:dyDescent="0.25">
      <c r="A17" s="33" t="s">
        <v>92</v>
      </c>
      <c r="B17" s="34" t="s">
        <v>94</v>
      </c>
      <c r="C17" s="35">
        <v>19.7</v>
      </c>
      <c r="D17" s="35">
        <v>0</v>
      </c>
      <c r="E17" s="35">
        <v>10</v>
      </c>
      <c r="F17" s="35">
        <v>10</v>
      </c>
      <c r="G17" s="35">
        <v>10</v>
      </c>
      <c r="H17" s="35">
        <v>10</v>
      </c>
      <c r="I17" s="27">
        <f t="shared" si="7"/>
        <v>19.7</v>
      </c>
      <c r="J17" s="23">
        <f t="shared" si="0"/>
        <v>2</v>
      </c>
      <c r="K17" s="52"/>
      <c r="L17" s="35">
        <v>1.8</v>
      </c>
      <c r="M17" s="35">
        <v>2</v>
      </c>
      <c r="N17" s="35">
        <v>4</v>
      </c>
      <c r="O17" s="35">
        <v>2.1</v>
      </c>
      <c r="P17" s="35">
        <v>2.8</v>
      </c>
      <c r="Q17" s="35">
        <v>2.5</v>
      </c>
      <c r="R17" s="35">
        <v>2.5</v>
      </c>
      <c r="S17" s="27">
        <f t="shared" si="8"/>
        <v>7.3250000000000002</v>
      </c>
      <c r="T17" s="23">
        <f t="shared" si="1"/>
        <v>26</v>
      </c>
      <c r="U17" s="47"/>
      <c r="V17" s="35">
        <v>5.8</v>
      </c>
      <c r="W17" s="35">
        <v>4</v>
      </c>
      <c r="X17" s="35">
        <v>0</v>
      </c>
      <c r="Y17" s="35">
        <v>0.8</v>
      </c>
      <c r="Z17" s="35">
        <v>1.1000000000000001</v>
      </c>
      <c r="AA17" s="35">
        <v>0.8</v>
      </c>
      <c r="AB17" s="35">
        <v>1.5</v>
      </c>
      <c r="AC17" s="35">
        <v>1.2</v>
      </c>
      <c r="AD17" s="27">
        <f t="shared" si="9"/>
        <v>18.72</v>
      </c>
      <c r="AE17" s="23">
        <f t="shared" si="2"/>
        <v>2</v>
      </c>
      <c r="AF17" s="40"/>
      <c r="AH17" s="29">
        <f t="shared" si="3"/>
        <v>45.744999999999997</v>
      </c>
      <c r="AI17" s="23">
        <v>21</v>
      </c>
      <c r="AJ17" s="2" t="str">
        <f t="shared" si="5"/>
        <v>RAFII Ghita</v>
      </c>
      <c r="AL17" s="42"/>
      <c r="AM17" s="39"/>
      <c r="AN17" s="39"/>
      <c r="AO17" s="2" t="str">
        <f t="shared" si="6"/>
        <v>RAFII Ghita</v>
      </c>
    </row>
    <row r="18" spans="1:41" ht="20.100000000000001" customHeight="1" x14ac:dyDescent="0.25">
      <c r="A18" s="33" t="s">
        <v>93</v>
      </c>
      <c r="B18" s="34" t="s">
        <v>94</v>
      </c>
      <c r="C18" s="35">
        <v>19.100000000000001</v>
      </c>
      <c r="D18" s="35">
        <v>0</v>
      </c>
      <c r="E18" s="35">
        <v>10</v>
      </c>
      <c r="F18" s="35">
        <v>10</v>
      </c>
      <c r="G18" s="35">
        <v>10</v>
      </c>
      <c r="H18" s="35">
        <v>10</v>
      </c>
      <c r="I18" s="27">
        <f t="shared" si="7"/>
        <v>19.100000000000001</v>
      </c>
      <c r="J18" s="23">
        <f t="shared" si="0"/>
        <v>8</v>
      </c>
      <c r="K18" s="52"/>
      <c r="L18" s="35">
        <v>4.5999999999999996</v>
      </c>
      <c r="M18" s="35">
        <v>2</v>
      </c>
      <c r="N18" s="35">
        <v>2</v>
      </c>
      <c r="O18" s="35">
        <v>5.6</v>
      </c>
      <c r="P18" s="35">
        <v>4.8</v>
      </c>
      <c r="Q18" s="35">
        <v>4.5999999999999996</v>
      </c>
      <c r="R18" s="35">
        <v>5</v>
      </c>
      <c r="S18" s="27">
        <f t="shared" si="8"/>
        <v>9.6</v>
      </c>
      <c r="T18" s="23">
        <f t="shared" si="1"/>
        <v>25</v>
      </c>
      <c r="U18" s="47"/>
      <c r="V18" s="35">
        <v>5.4</v>
      </c>
      <c r="W18" s="35">
        <v>4</v>
      </c>
      <c r="X18" s="35">
        <v>0</v>
      </c>
      <c r="Y18" s="35">
        <v>0.3</v>
      </c>
      <c r="Z18" s="35">
        <v>0.3</v>
      </c>
      <c r="AA18" s="35">
        <v>0.9</v>
      </c>
      <c r="AB18" s="35">
        <v>0.9</v>
      </c>
      <c r="AC18" s="35">
        <v>0.9</v>
      </c>
      <c r="AD18" s="27">
        <f t="shared" si="9"/>
        <v>18.740000000000002</v>
      </c>
      <c r="AE18" s="23">
        <f t="shared" si="2"/>
        <v>1</v>
      </c>
      <c r="AF18" s="40"/>
      <c r="AH18" s="29">
        <f t="shared" si="3"/>
        <v>47.440000000000005</v>
      </c>
      <c r="AI18" s="23">
        <v>19</v>
      </c>
      <c r="AJ18" s="2" t="str">
        <f t="shared" si="5"/>
        <v>EL KANDOUSSI Aida</v>
      </c>
      <c r="AL18" s="43"/>
      <c r="AM18" s="39"/>
      <c r="AN18" s="39"/>
      <c r="AO18" s="2" t="str">
        <f t="shared" si="6"/>
        <v>EL KANDOUSSI Aida</v>
      </c>
    </row>
    <row r="19" spans="1:41" ht="20.100000000000001" customHeight="1" x14ac:dyDescent="0.25">
      <c r="A19" s="30" t="s">
        <v>95</v>
      </c>
      <c r="B19" s="31" t="s">
        <v>99</v>
      </c>
      <c r="C19" s="32">
        <v>19.100000000000001</v>
      </c>
      <c r="D19" s="32">
        <v>0</v>
      </c>
      <c r="E19" s="32">
        <v>10</v>
      </c>
      <c r="F19" s="32">
        <v>10</v>
      </c>
      <c r="G19" s="32">
        <v>10</v>
      </c>
      <c r="H19" s="32">
        <v>10</v>
      </c>
      <c r="I19" s="5">
        <f t="shared" si="7"/>
        <v>19.100000000000001</v>
      </c>
      <c r="J19" s="23">
        <f t="shared" si="0"/>
        <v>8</v>
      </c>
      <c r="K19" s="52">
        <f t="shared" ref="K19" si="16">LARGE(I19:I22,1)+LARGE(I19:I22,2)+LARGE(I19:I22,3)</f>
        <v>58.300000000000004</v>
      </c>
      <c r="L19" s="32">
        <v>5.2</v>
      </c>
      <c r="M19" s="32">
        <v>4</v>
      </c>
      <c r="N19" s="32">
        <v>0</v>
      </c>
      <c r="O19" s="32">
        <v>2</v>
      </c>
      <c r="P19" s="32">
        <v>2.5</v>
      </c>
      <c r="Q19" s="32">
        <v>1.9</v>
      </c>
      <c r="R19" s="32">
        <v>2.1</v>
      </c>
      <c r="S19" s="5">
        <f t="shared" si="8"/>
        <v>17.074999999999999</v>
      </c>
      <c r="T19" s="23">
        <f t="shared" si="1"/>
        <v>7</v>
      </c>
      <c r="U19" s="47">
        <f t="shared" ref="U19" si="17">LARGE(S19:S22,1)+LARGE(S19:S22,2)+LARGE(S19:S22,3)</f>
        <v>52.325000000000003</v>
      </c>
      <c r="V19" s="32">
        <v>5.6</v>
      </c>
      <c r="W19" s="32">
        <v>4</v>
      </c>
      <c r="X19" s="32">
        <v>0</v>
      </c>
      <c r="Y19" s="32">
        <v>1.2</v>
      </c>
      <c r="Z19" s="32">
        <v>1.5</v>
      </c>
      <c r="AA19" s="32">
        <v>1.2</v>
      </c>
      <c r="AB19" s="32">
        <v>1.5</v>
      </c>
      <c r="AC19" s="32">
        <v>1.4</v>
      </c>
      <c r="AD19" s="5">
        <f t="shared" si="9"/>
        <v>18.240000000000002</v>
      </c>
      <c r="AE19" s="23">
        <f t="shared" si="2"/>
        <v>7</v>
      </c>
      <c r="AF19" s="40">
        <f t="shared" ref="AF19" si="18">LARGE(AD19:AD22,1)+LARGE(AD19:AD22,2)+LARGE(AD19:AD22,3)</f>
        <v>54.46</v>
      </c>
      <c r="AH19" s="6">
        <f t="shared" si="3"/>
        <v>54.414999999999999</v>
      </c>
      <c r="AI19" s="23">
        <v>5</v>
      </c>
      <c r="AJ19" s="7" t="str">
        <f t="shared" si="5"/>
        <v>BENGADA Marwa</v>
      </c>
      <c r="AL19" s="44">
        <f>AF19+U19+K19</f>
        <v>165.08500000000001</v>
      </c>
      <c r="AM19" s="39">
        <f>RANK(AL19,$AL$5:$AL$30)</f>
        <v>1</v>
      </c>
      <c r="AN19" s="38" t="str">
        <f t="shared" ref="AN19" si="19">B19</f>
        <v>LLL MF1</v>
      </c>
      <c r="AO19" s="7" t="str">
        <f t="shared" si="6"/>
        <v>BENGADA Marwa</v>
      </c>
    </row>
    <row r="20" spans="1:41" ht="20.100000000000001" customHeight="1" x14ac:dyDescent="0.25">
      <c r="A20" s="30" t="s">
        <v>96</v>
      </c>
      <c r="B20" s="31" t="s">
        <v>99</v>
      </c>
      <c r="C20" s="32">
        <v>19.399999999999999</v>
      </c>
      <c r="D20" s="32">
        <v>0</v>
      </c>
      <c r="E20" s="32">
        <v>10</v>
      </c>
      <c r="F20" s="32">
        <v>10</v>
      </c>
      <c r="G20" s="32">
        <v>10</v>
      </c>
      <c r="H20" s="32">
        <v>10</v>
      </c>
      <c r="I20" s="5">
        <f t="shared" si="7"/>
        <v>19.399999999999999</v>
      </c>
      <c r="J20" s="23">
        <f t="shared" si="0"/>
        <v>5</v>
      </c>
      <c r="K20" s="52"/>
      <c r="L20" s="32">
        <v>4.8</v>
      </c>
      <c r="M20" s="32">
        <v>4</v>
      </c>
      <c r="N20" s="32">
        <v>0</v>
      </c>
      <c r="O20" s="32">
        <v>1.2</v>
      </c>
      <c r="P20" s="32">
        <v>1.4</v>
      </c>
      <c r="Q20" s="32">
        <v>1.2</v>
      </c>
      <c r="R20" s="32">
        <v>1.3</v>
      </c>
      <c r="S20" s="5">
        <f t="shared" si="8"/>
        <v>17.524999999999999</v>
      </c>
      <c r="T20" s="23">
        <f t="shared" si="1"/>
        <v>5</v>
      </c>
      <c r="U20" s="47"/>
      <c r="V20" s="32">
        <v>5.6</v>
      </c>
      <c r="W20" s="32">
        <v>4</v>
      </c>
      <c r="X20" s="32">
        <v>0</v>
      </c>
      <c r="Y20" s="32">
        <v>2</v>
      </c>
      <c r="Z20" s="32">
        <v>2.2999999999999998</v>
      </c>
      <c r="AA20" s="32">
        <v>1.9</v>
      </c>
      <c r="AB20" s="32">
        <v>1.7</v>
      </c>
      <c r="AC20" s="32">
        <v>2</v>
      </c>
      <c r="AD20" s="5">
        <f t="shared" si="9"/>
        <v>17.619999999999997</v>
      </c>
      <c r="AE20" s="23">
        <f t="shared" si="2"/>
        <v>11</v>
      </c>
      <c r="AF20" s="40"/>
      <c r="AH20" s="6">
        <f t="shared" si="3"/>
        <v>54.544999999999995</v>
      </c>
      <c r="AI20" s="23">
        <v>4</v>
      </c>
      <c r="AJ20" s="7" t="str">
        <f t="shared" si="5"/>
        <v>VALLIER Zoélie</v>
      </c>
      <c r="AL20" s="45"/>
      <c r="AM20" s="39"/>
      <c r="AN20" s="38"/>
      <c r="AO20" s="7" t="str">
        <f t="shared" si="6"/>
        <v>VALLIER Zoélie</v>
      </c>
    </row>
    <row r="21" spans="1:41" ht="20.100000000000001" customHeight="1" x14ac:dyDescent="0.25">
      <c r="A21" s="30" t="s">
        <v>97</v>
      </c>
      <c r="B21" s="31" t="s">
        <v>99</v>
      </c>
      <c r="C21" s="32">
        <v>19.8</v>
      </c>
      <c r="D21" s="32">
        <v>0</v>
      </c>
      <c r="E21" s="32">
        <v>10</v>
      </c>
      <c r="F21" s="32">
        <v>10</v>
      </c>
      <c r="G21" s="32">
        <v>10</v>
      </c>
      <c r="H21" s="32">
        <v>10</v>
      </c>
      <c r="I21" s="5">
        <f t="shared" si="7"/>
        <v>19.8</v>
      </c>
      <c r="J21" s="23">
        <f t="shared" si="0"/>
        <v>1</v>
      </c>
      <c r="K21" s="52"/>
      <c r="L21" s="32">
        <v>5.6</v>
      </c>
      <c r="M21" s="32">
        <v>4</v>
      </c>
      <c r="N21" s="32">
        <v>0</v>
      </c>
      <c r="O21" s="32">
        <v>2.2000000000000002</v>
      </c>
      <c r="P21" s="32">
        <v>2.2999999999999998</v>
      </c>
      <c r="Q21" s="32">
        <v>2</v>
      </c>
      <c r="R21" s="32">
        <v>1</v>
      </c>
      <c r="S21" s="5">
        <f t="shared" si="8"/>
        <v>17.725000000000001</v>
      </c>
      <c r="T21" s="23">
        <f t="shared" si="1"/>
        <v>4</v>
      </c>
      <c r="U21" s="47"/>
      <c r="V21" s="32">
        <v>5.8</v>
      </c>
      <c r="W21" s="32">
        <v>4</v>
      </c>
      <c r="X21" s="32">
        <v>0</v>
      </c>
      <c r="Y21" s="32">
        <v>1.5</v>
      </c>
      <c r="Z21" s="32">
        <v>1</v>
      </c>
      <c r="AA21" s="32">
        <v>1.1000000000000001</v>
      </c>
      <c r="AB21" s="32">
        <v>1.2</v>
      </c>
      <c r="AC21" s="32">
        <v>1.2</v>
      </c>
      <c r="AD21" s="5">
        <f t="shared" si="9"/>
        <v>18.600000000000001</v>
      </c>
      <c r="AE21" s="23">
        <f t="shared" si="2"/>
        <v>5</v>
      </c>
      <c r="AF21" s="40"/>
      <c r="AH21" s="6">
        <f t="shared" si="3"/>
        <v>56.125</v>
      </c>
      <c r="AI21" s="23">
        <f t="shared" si="4"/>
        <v>1</v>
      </c>
      <c r="AJ21" s="7" t="str">
        <f t="shared" si="5"/>
        <v>SIFEDDINE Fatima-Zahra</v>
      </c>
      <c r="AL21" s="45"/>
      <c r="AM21" s="39"/>
      <c r="AN21" s="38"/>
      <c r="AO21" s="7" t="str">
        <f t="shared" si="6"/>
        <v>SIFEDDINE Fatima-Zahra</v>
      </c>
    </row>
    <row r="22" spans="1:41" ht="20.100000000000001" customHeight="1" x14ac:dyDescent="0.25">
      <c r="A22" s="30" t="s">
        <v>98</v>
      </c>
      <c r="B22" s="31" t="s">
        <v>99</v>
      </c>
      <c r="C22" s="32">
        <v>19.100000000000001</v>
      </c>
      <c r="D22" s="32">
        <v>0</v>
      </c>
      <c r="E22" s="32">
        <v>10</v>
      </c>
      <c r="F22" s="32">
        <v>10</v>
      </c>
      <c r="G22" s="32">
        <v>10</v>
      </c>
      <c r="H22" s="32">
        <v>10</v>
      </c>
      <c r="I22" s="5">
        <f t="shared" si="7"/>
        <v>19.100000000000001</v>
      </c>
      <c r="J22" s="23">
        <f t="shared" si="0"/>
        <v>8</v>
      </c>
      <c r="K22" s="52"/>
      <c r="L22" s="36">
        <v>4</v>
      </c>
      <c r="M22" s="36">
        <v>4</v>
      </c>
      <c r="N22" s="36">
        <v>0</v>
      </c>
      <c r="O22" s="36">
        <v>1.8</v>
      </c>
      <c r="P22" s="36">
        <v>1.8</v>
      </c>
      <c r="Q22" s="36">
        <v>1.8</v>
      </c>
      <c r="R22" s="36">
        <v>1.8</v>
      </c>
      <c r="S22" s="19">
        <f t="shared" si="8"/>
        <v>16.2</v>
      </c>
      <c r="T22" s="23">
        <f t="shared" si="1"/>
        <v>9</v>
      </c>
      <c r="U22" s="47"/>
      <c r="V22" s="32">
        <v>5.6</v>
      </c>
      <c r="W22" s="32">
        <v>4</v>
      </c>
      <c r="X22" s="32">
        <v>0</v>
      </c>
      <c r="Y22" s="32">
        <v>2.4</v>
      </c>
      <c r="Z22" s="32">
        <v>2.8</v>
      </c>
      <c r="AA22" s="32">
        <v>3</v>
      </c>
      <c r="AB22" s="32">
        <v>2.6</v>
      </c>
      <c r="AC22" s="32">
        <v>2.2999999999999998</v>
      </c>
      <c r="AD22" s="5">
        <f t="shared" si="9"/>
        <v>16.98</v>
      </c>
      <c r="AE22" s="23">
        <f t="shared" si="2"/>
        <v>16</v>
      </c>
      <c r="AF22" s="40"/>
      <c r="AH22" s="6">
        <f t="shared" si="3"/>
        <v>52.28</v>
      </c>
      <c r="AI22" s="23">
        <v>9</v>
      </c>
      <c r="AJ22" s="7" t="str">
        <f t="shared" si="5"/>
        <v>GHACIRI Zayna (BF)</v>
      </c>
      <c r="AL22" s="46"/>
      <c r="AM22" s="39"/>
      <c r="AN22" s="38"/>
      <c r="AO22" s="7" t="str">
        <f t="shared" si="6"/>
        <v>GHACIRI Zayna (BF)</v>
      </c>
    </row>
    <row r="23" spans="1:41" ht="20.100000000000001" customHeight="1" x14ac:dyDescent="0.25">
      <c r="A23" s="33" t="s">
        <v>100</v>
      </c>
      <c r="B23" s="34" t="s">
        <v>103</v>
      </c>
      <c r="C23" s="35">
        <v>18.600000000000001</v>
      </c>
      <c r="D23" s="35">
        <v>0</v>
      </c>
      <c r="E23" s="35">
        <v>10</v>
      </c>
      <c r="F23" s="35">
        <v>10</v>
      </c>
      <c r="G23" s="35">
        <v>10</v>
      </c>
      <c r="H23" s="35">
        <v>10</v>
      </c>
      <c r="I23" s="27">
        <f t="shared" si="7"/>
        <v>18.600000000000001</v>
      </c>
      <c r="J23" s="23">
        <f t="shared" si="0"/>
        <v>16</v>
      </c>
      <c r="K23" s="52">
        <f t="shared" ref="K23" si="20">LARGE(I23:I26,1)+LARGE(I23:I26,2)+LARGE(I23:I26,3)</f>
        <v>57.4</v>
      </c>
      <c r="L23" s="35">
        <v>4.5999999999999996</v>
      </c>
      <c r="M23" s="35">
        <v>4</v>
      </c>
      <c r="N23" s="35">
        <v>0</v>
      </c>
      <c r="O23" s="35">
        <v>2.5</v>
      </c>
      <c r="P23" s="35">
        <v>2.5</v>
      </c>
      <c r="Q23" s="35">
        <v>2.5</v>
      </c>
      <c r="R23" s="35">
        <v>2.5</v>
      </c>
      <c r="S23" s="27">
        <f t="shared" si="8"/>
        <v>16.100000000000001</v>
      </c>
      <c r="T23" s="23">
        <f t="shared" si="1"/>
        <v>11</v>
      </c>
      <c r="U23" s="47">
        <f t="shared" ref="U23" si="21">LARGE(S23:S26,1)+LARGE(S23:S26,2)+LARGE(S23:S26,3)</f>
        <v>43.9</v>
      </c>
      <c r="V23" s="35">
        <v>5</v>
      </c>
      <c r="W23" s="35">
        <v>4</v>
      </c>
      <c r="X23" s="35">
        <v>0</v>
      </c>
      <c r="Y23" s="35">
        <v>2.1</v>
      </c>
      <c r="Z23" s="35">
        <v>2.2999999999999998</v>
      </c>
      <c r="AA23" s="35">
        <v>1.7</v>
      </c>
      <c r="AB23" s="35">
        <v>2.5</v>
      </c>
      <c r="AC23" s="35">
        <v>2.6</v>
      </c>
      <c r="AD23" s="27">
        <f t="shared" si="9"/>
        <v>16.759999999999998</v>
      </c>
      <c r="AE23" s="23">
        <f t="shared" si="2"/>
        <v>17</v>
      </c>
      <c r="AF23" s="40">
        <f t="shared" ref="AF23" si="22">LARGE(AD23:AD26,1)+LARGE(AD23:AD26,2)+LARGE(AD23:AD26,3)</f>
        <v>41.3</v>
      </c>
      <c r="AH23" s="29">
        <f t="shared" si="3"/>
        <v>51.46</v>
      </c>
      <c r="AI23" s="23">
        <v>11</v>
      </c>
      <c r="AJ23" s="2" t="str">
        <f t="shared" si="5"/>
        <v>AICHANE Sabrine</v>
      </c>
      <c r="AL23" s="41">
        <f t="shared" ref="AL23" si="23">AF23+U23+K23</f>
        <v>142.6</v>
      </c>
      <c r="AM23" s="39">
        <f>RANK(AL23,$AL$5:$AL$30)</f>
        <v>7</v>
      </c>
      <c r="AN23" s="39" t="str">
        <f t="shared" ref="AN23" si="24">B23</f>
        <v>LLL MF2</v>
      </c>
      <c r="AO23" s="2" t="str">
        <f t="shared" si="6"/>
        <v>AICHANE Sabrine</v>
      </c>
    </row>
    <row r="24" spans="1:41" ht="20.100000000000001" customHeight="1" x14ac:dyDescent="0.25">
      <c r="A24" s="33" t="s">
        <v>101</v>
      </c>
      <c r="B24" s="34" t="s">
        <v>103</v>
      </c>
      <c r="C24" s="35">
        <v>19.600000000000001</v>
      </c>
      <c r="D24" s="35">
        <v>0</v>
      </c>
      <c r="E24" s="35">
        <v>10</v>
      </c>
      <c r="F24" s="35">
        <v>10</v>
      </c>
      <c r="G24" s="35">
        <v>10</v>
      </c>
      <c r="H24" s="35">
        <v>10</v>
      </c>
      <c r="I24" s="27">
        <f t="shared" si="7"/>
        <v>19.600000000000001</v>
      </c>
      <c r="J24" s="23">
        <f t="shared" si="0"/>
        <v>3</v>
      </c>
      <c r="K24" s="52"/>
      <c r="L24" s="35">
        <v>3.6</v>
      </c>
      <c r="M24" s="35">
        <v>3</v>
      </c>
      <c r="N24" s="35">
        <v>1</v>
      </c>
      <c r="O24" s="35">
        <v>2</v>
      </c>
      <c r="P24" s="35">
        <v>2</v>
      </c>
      <c r="Q24" s="35">
        <v>2</v>
      </c>
      <c r="R24" s="35">
        <v>2</v>
      </c>
      <c r="S24" s="27">
        <f t="shared" si="8"/>
        <v>13.6</v>
      </c>
      <c r="T24" s="23">
        <f t="shared" si="1"/>
        <v>19</v>
      </c>
      <c r="U24" s="47"/>
      <c r="V24" s="35">
        <v>2.8</v>
      </c>
      <c r="W24" s="35">
        <v>2</v>
      </c>
      <c r="X24" s="35">
        <v>6</v>
      </c>
      <c r="Y24" s="35">
        <v>3</v>
      </c>
      <c r="Z24" s="35">
        <v>2.7</v>
      </c>
      <c r="AA24" s="35">
        <v>2.7</v>
      </c>
      <c r="AB24" s="35">
        <v>3.5</v>
      </c>
      <c r="AC24" s="35">
        <v>2</v>
      </c>
      <c r="AD24" s="27">
        <f t="shared" si="9"/>
        <v>6.02</v>
      </c>
      <c r="AE24" s="23">
        <f t="shared" si="2"/>
        <v>26</v>
      </c>
      <c r="AF24" s="40"/>
      <c r="AH24" s="29">
        <f t="shared" si="3"/>
        <v>39.22</v>
      </c>
      <c r="AI24" s="23">
        <v>25</v>
      </c>
      <c r="AJ24" s="2" t="str">
        <f t="shared" si="5"/>
        <v>FARISSI Selma</v>
      </c>
      <c r="AL24" s="42"/>
      <c r="AM24" s="39"/>
      <c r="AN24" s="39"/>
      <c r="AO24" s="2" t="str">
        <f t="shared" si="6"/>
        <v>FARISSI Selma</v>
      </c>
    </row>
    <row r="25" spans="1:41" ht="20.100000000000001" customHeight="1" x14ac:dyDescent="0.25">
      <c r="A25" s="33" t="s">
        <v>102</v>
      </c>
      <c r="B25" s="34" t="s">
        <v>103</v>
      </c>
      <c r="C25" s="35">
        <v>19.2</v>
      </c>
      <c r="D25" s="35">
        <v>0</v>
      </c>
      <c r="E25" s="35">
        <v>10</v>
      </c>
      <c r="F25" s="35">
        <v>10</v>
      </c>
      <c r="G25" s="35">
        <v>10</v>
      </c>
      <c r="H25" s="35">
        <v>10</v>
      </c>
      <c r="I25" s="27">
        <f t="shared" si="7"/>
        <v>19.2</v>
      </c>
      <c r="J25" s="23">
        <f t="shared" si="0"/>
        <v>7</v>
      </c>
      <c r="K25" s="52"/>
      <c r="L25" s="37">
        <v>2.4</v>
      </c>
      <c r="M25" s="37">
        <v>4</v>
      </c>
      <c r="N25" s="37">
        <v>0</v>
      </c>
      <c r="O25" s="37">
        <v>2.2000000000000002</v>
      </c>
      <c r="P25" s="37">
        <v>2.2000000000000002</v>
      </c>
      <c r="Q25" s="37">
        <v>2.2000000000000002</v>
      </c>
      <c r="R25" s="37">
        <v>2.2000000000000002</v>
      </c>
      <c r="S25" s="20">
        <f t="shared" si="8"/>
        <v>14.2</v>
      </c>
      <c r="T25" s="23">
        <f t="shared" si="1"/>
        <v>16</v>
      </c>
      <c r="U25" s="47"/>
      <c r="V25" s="35">
        <v>4.4000000000000004</v>
      </c>
      <c r="W25" s="35">
        <v>3</v>
      </c>
      <c r="X25" s="35">
        <v>1</v>
      </c>
      <c r="Y25" s="35">
        <v>2.4</v>
      </c>
      <c r="Z25" s="35">
        <v>1.5</v>
      </c>
      <c r="AA25" s="35">
        <v>2</v>
      </c>
      <c r="AB25" s="35">
        <v>2.2999999999999998</v>
      </c>
      <c r="AC25" s="35">
        <v>2.7</v>
      </c>
      <c r="AD25" s="27">
        <f t="shared" si="9"/>
        <v>14.22</v>
      </c>
      <c r="AE25" s="23">
        <f t="shared" si="2"/>
        <v>23</v>
      </c>
      <c r="AF25" s="40"/>
      <c r="AH25" s="29">
        <f t="shared" si="3"/>
        <v>47.620000000000005</v>
      </c>
      <c r="AI25" s="23">
        <v>18</v>
      </c>
      <c r="AJ25" s="2" t="str">
        <f t="shared" si="5"/>
        <v>SEFFRAOUI Camélia (BF)</v>
      </c>
      <c r="AL25" s="42"/>
      <c r="AM25" s="39"/>
      <c r="AN25" s="39"/>
      <c r="AO25" s="2" t="str">
        <f t="shared" si="6"/>
        <v>SEFFRAOUI Camélia (BF)</v>
      </c>
    </row>
    <row r="26" spans="1:41" ht="20.100000000000001" customHeight="1" x14ac:dyDescent="0.25">
      <c r="A26" s="33" t="s">
        <v>141</v>
      </c>
      <c r="B26" s="34" t="s">
        <v>103</v>
      </c>
      <c r="C26" s="35">
        <v>17.100000000000001</v>
      </c>
      <c r="D26" s="35">
        <v>0</v>
      </c>
      <c r="E26" s="35">
        <v>10</v>
      </c>
      <c r="F26" s="35">
        <v>10</v>
      </c>
      <c r="G26" s="35">
        <v>10</v>
      </c>
      <c r="H26" s="35">
        <v>10</v>
      </c>
      <c r="I26" s="27">
        <f t="shared" si="7"/>
        <v>17.100000000000001</v>
      </c>
      <c r="J26" s="23">
        <f t="shared" si="0"/>
        <v>25</v>
      </c>
      <c r="K26" s="52"/>
      <c r="L26" s="35">
        <v>3.4</v>
      </c>
      <c r="M26" s="35">
        <v>3</v>
      </c>
      <c r="N26" s="35">
        <v>1</v>
      </c>
      <c r="O26" s="35">
        <v>2.5</v>
      </c>
      <c r="P26" s="35">
        <v>2.5</v>
      </c>
      <c r="Q26" s="35">
        <v>2.5</v>
      </c>
      <c r="R26" s="35">
        <v>2.5</v>
      </c>
      <c r="S26" s="27">
        <f t="shared" si="8"/>
        <v>12.9</v>
      </c>
      <c r="T26" s="23">
        <f t="shared" si="1"/>
        <v>21</v>
      </c>
      <c r="U26" s="47"/>
      <c r="V26" s="35">
        <v>3.2</v>
      </c>
      <c r="W26" s="35">
        <v>3</v>
      </c>
      <c r="X26" s="35">
        <v>3</v>
      </c>
      <c r="Y26" s="35">
        <v>3.8</v>
      </c>
      <c r="Z26" s="35">
        <v>3.8</v>
      </c>
      <c r="AA26" s="35">
        <v>2.5</v>
      </c>
      <c r="AB26" s="35">
        <v>2.2999999999999998</v>
      </c>
      <c r="AC26" s="35">
        <v>2</v>
      </c>
      <c r="AD26" s="27">
        <f t="shared" si="9"/>
        <v>10.32</v>
      </c>
      <c r="AE26" s="23">
        <f t="shared" si="2"/>
        <v>25</v>
      </c>
      <c r="AF26" s="40"/>
      <c r="AH26" s="29">
        <f t="shared" si="3"/>
        <v>40.32</v>
      </c>
      <c r="AI26" s="23">
        <v>24</v>
      </c>
      <c r="AJ26" s="2" t="str">
        <f t="shared" si="5"/>
        <v>BEN ESSALAH Ghalia</v>
      </c>
      <c r="AL26" s="43"/>
      <c r="AM26" s="39"/>
      <c r="AN26" s="39"/>
      <c r="AO26" s="2" t="str">
        <f t="shared" si="6"/>
        <v>BEN ESSALAH Ghalia</v>
      </c>
    </row>
    <row r="27" spans="1:41" ht="20.100000000000001" customHeight="1" x14ac:dyDescent="0.25">
      <c r="A27" s="30" t="s">
        <v>104</v>
      </c>
      <c r="B27" s="31" t="s">
        <v>108</v>
      </c>
      <c r="C27" s="32">
        <v>17.7</v>
      </c>
      <c r="D27" s="32">
        <v>0</v>
      </c>
      <c r="E27" s="32">
        <v>10</v>
      </c>
      <c r="F27" s="32">
        <v>10</v>
      </c>
      <c r="G27" s="32">
        <v>10</v>
      </c>
      <c r="H27" s="32">
        <v>10</v>
      </c>
      <c r="I27" s="5">
        <f t="shared" si="7"/>
        <v>17.7</v>
      </c>
      <c r="J27" s="23">
        <f t="shared" si="0"/>
        <v>21</v>
      </c>
      <c r="K27" s="52">
        <f t="shared" ref="K27" si="25">LARGE(I27:I30,1)+LARGE(I27:I30,2)+LARGE(I27:I30,3)</f>
        <v>52.599999999999994</v>
      </c>
      <c r="L27" s="32">
        <v>5.4</v>
      </c>
      <c r="M27" s="32">
        <v>3</v>
      </c>
      <c r="N27" s="32">
        <v>1</v>
      </c>
      <c r="O27" s="32">
        <v>3.2</v>
      </c>
      <c r="P27" s="32">
        <v>2.8</v>
      </c>
      <c r="Q27" s="32">
        <v>3.6</v>
      </c>
      <c r="R27" s="32">
        <v>3.2</v>
      </c>
      <c r="S27" s="5">
        <f t="shared" si="8"/>
        <v>14.2</v>
      </c>
      <c r="T27" s="23">
        <f t="shared" si="1"/>
        <v>16</v>
      </c>
      <c r="U27" s="47">
        <f t="shared" ref="U27" si="26">LARGE(S27:S30,1)+LARGE(S27:S30,2)+LARGE(S27:S30,3)</f>
        <v>44</v>
      </c>
      <c r="V27" s="32">
        <v>5.4</v>
      </c>
      <c r="W27" s="32">
        <v>4</v>
      </c>
      <c r="X27" s="32">
        <v>0</v>
      </c>
      <c r="Y27" s="32">
        <v>2.2999999999999998</v>
      </c>
      <c r="Z27" s="32">
        <v>2.2000000000000002</v>
      </c>
      <c r="AA27" s="32">
        <v>1.9</v>
      </c>
      <c r="AB27" s="32">
        <v>2.1</v>
      </c>
      <c r="AC27" s="32">
        <v>1.9</v>
      </c>
      <c r="AD27" s="5">
        <f t="shared" si="9"/>
        <v>17.32</v>
      </c>
      <c r="AE27" s="23">
        <f t="shared" si="2"/>
        <v>13</v>
      </c>
      <c r="AF27" s="40">
        <f t="shared" ref="AF27" si="27">LARGE(AD27:AD30,1)+LARGE(AD27:AD30,2)+LARGE(AD27:AD30,3)</f>
        <v>48.86</v>
      </c>
      <c r="AH27" s="6">
        <f t="shared" si="3"/>
        <v>49.22</v>
      </c>
      <c r="AI27" s="23">
        <v>13</v>
      </c>
      <c r="AJ27" s="7" t="str">
        <f t="shared" si="5"/>
        <v>Nazih Aya</v>
      </c>
      <c r="AL27" s="44">
        <f t="shared" ref="AL27" si="28">AF27+U27+K27</f>
        <v>145.45999999999998</v>
      </c>
      <c r="AM27" s="39">
        <f>RANK(AL27,$AL$5:$AL$30)</f>
        <v>6</v>
      </c>
      <c r="AN27" s="38" t="str">
        <f t="shared" ref="AN27" si="29">B27</f>
        <v>LRD MF1</v>
      </c>
      <c r="AO27" s="7" t="str">
        <f t="shared" si="6"/>
        <v>Nazih Aya</v>
      </c>
    </row>
    <row r="28" spans="1:41" ht="20.100000000000001" customHeight="1" x14ac:dyDescent="0.25">
      <c r="A28" s="30" t="s">
        <v>105</v>
      </c>
      <c r="B28" s="31" t="s">
        <v>108</v>
      </c>
      <c r="C28" s="32">
        <v>17.600000000000001</v>
      </c>
      <c r="D28" s="32">
        <v>0</v>
      </c>
      <c r="E28" s="32">
        <v>10</v>
      </c>
      <c r="F28" s="32">
        <v>10</v>
      </c>
      <c r="G28" s="32">
        <v>10</v>
      </c>
      <c r="H28" s="32">
        <v>10</v>
      </c>
      <c r="I28" s="5">
        <f t="shared" si="7"/>
        <v>17.600000000000001</v>
      </c>
      <c r="J28" s="23">
        <f t="shared" si="0"/>
        <v>22</v>
      </c>
      <c r="K28" s="52"/>
      <c r="L28" s="32">
        <v>5.4</v>
      </c>
      <c r="M28" s="32">
        <v>3</v>
      </c>
      <c r="N28" s="32">
        <v>1</v>
      </c>
      <c r="O28" s="32">
        <v>3.5</v>
      </c>
      <c r="P28" s="32">
        <v>2.7</v>
      </c>
      <c r="Q28" s="32">
        <v>2.5</v>
      </c>
      <c r="R28" s="32">
        <v>2.9</v>
      </c>
      <c r="S28" s="5">
        <f t="shared" si="8"/>
        <v>14.5</v>
      </c>
      <c r="T28" s="23">
        <f t="shared" si="1"/>
        <v>15</v>
      </c>
      <c r="U28" s="47"/>
      <c r="V28" s="32">
        <v>4.8</v>
      </c>
      <c r="W28" s="32">
        <v>3</v>
      </c>
      <c r="X28" s="32">
        <v>0</v>
      </c>
      <c r="Y28" s="32">
        <v>1.9</v>
      </c>
      <c r="Z28" s="32">
        <v>2</v>
      </c>
      <c r="AA28" s="32">
        <v>2.1</v>
      </c>
      <c r="AB28" s="32">
        <v>2.1</v>
      </c>
      <c r="AC28" s="32">
        <v>2</v>
      </c>
      <c r="AD28" s="5">
        <f t="shared" si="9"/>
        <v>15.780000000000001</v>
      </c>
      <c r="AE28" s="23">
        <f t="shared" si="2"/>
        <v>19</v>
      </c>
      <c r="AF28" s="40"/>
      <c r="AH28" s="6">
        <f t="shared" si="3"/>
        <v>47.88</v>
      </c>
      <c r="AI28" s="23">
        <v>17</v>
      </c>
      <c r="AJ28" s="7" t="str">
        <f t="shared" si="5"/>
        <v>Amghar Aya</v>
      </c>
      <c r="AL28" s="45"/>
      <c r="AM28" s="39"/>
      <c r="AN28" s="38"/>
      <c r="AO28" s="7" t="str">
        <f t="shared" si="6"/>
        <v>Amghar Aya</v>
      </c>
    </row>
    <row r="29" spans="1:41" ht="20.100000000000001" customHeight="1" x14ac:dyDescent="0.25">
      <c r="A29" s="30" t="s">
        <v>106</v>
      </c>
      <c r="B29" s="31" t="s">
        <v>108</v>
      </c>
      <c r="C29" s="32">
        <v>16.2</v>
      </c>
      <c r="D29" s="32">
        <v>0</v>
      </c>
      <c r="E29" s="32">
        <v>10</v>
      </c>
      <c r="F29" s="32">
        <v>10</v>
      </c>
      <c r="G29" s="32">
        <v>10</v>
      </c>
      <c r="H29" s="32">
        <v>10</v>
      </c>
      <c r="I29" s="5">
        <f t="shared" si="7"/>
        <v>16.2</v>
      </c>
      <c r="J29" s="23">
        <f t="shared" si="0"/>
        <v>26</v>
      </c>
      <c r="K29" s="52"/>
      <c r="L29" s="32">
        <v>2.8</v>
      </c>
      <c r="M29" s="32">
        <v>3</v>
      </c>
      <c r="N29" s="32">
        <v>0</v>
      </c>
      <c r="O29" s="32">
        <v>2.2999999999999998</v>
      </c>
      <c r="P29" s="32">
        <v>2.5</v>
      </c>
      <c r="Q29" s="32">
        <v>2.8</v>
      </c>
      <c r="R29" s="32">
        <v>2.5</v>
      </c>
      <c r="S29" s="5">
        <f t="shared" si="8"/>
        <v>13.274999999999999</v>
      </c>
      <c r="T29" s="23">
        <f t="shared" si="1"/>
        <v>20</v>
      </c>
      <c r="U29" s="47"/>
      <c r="V29" s="32">
        <v>3.4</v>
      </c>
      <c r="W29" s="32">
        <v>3</v>
      </c>
      <c r="X29" s="32">
        <v>0</v>
      </c>
      <c r="Y29" s="32">
        <v>1.5</v>
      </c>
      <c r="Z29" s="32">
        <v>1.4</v>
      </c>
      <c r="AA29" s="32">
        <v>1.5</v>
      </c>
      <c r="AB29" s="32">
        <v>1.7</v>
      </c>
      <c r="AC29" s="32">
        <v>2</v>
      </c>
      <c r="AD29" s="5">
        <f t="shared" si="9"/>
        <v>14.78</v>
      </c>
      <c r="AE29" s="23">
        <f t="shared" si="2"/>
        <v>22</v>
      </c>
      <c r="AF29" s="40"/>
      <c r="AH29" s="6">
        <f t="shared" si="3"/>
        <v>44.254999999999995</v>
      </c>
      <c r="AI29" s="23">
        <v>22</v>
      </c>
      <c r="AJ29" s="7" t="str">
        <f t="shared" si="5"/>
        <v>Mahhou Jihane</v>
      </c>
      <c r="AL29" s="45"/>
      <c r="AM29" s="39"/>
      <c r="AN29" s="38"/>
      <c r="AO29" s="7" t="str">
        <f t="shared" si="6"/>
        <v>Mahhou Jihane</v>
      </c>
    </row>
    <row r="30" spans="1:41" ht="20.100000000000001" customHeight="1" x14ac:dyDescent="0.25">
      <c r="A30" s="30" t="s">
        <v>107</v>
      </c>
      <c r="B30" s="31" t="s">
        <v>108</v>
      </c>
      <c r="C30" s="32">
        <v>17.3</v>
      </c>
      <c r="D30" s="32">
        <v>0</v>
      </c>
      <c r="E30" s="32">
        <v>10</v>
      </c>
      <c r="F30" s="32">
        <v>10</v>
      </c>
      <c r="G30" s="32">
        <v>10</v>
      </c>
      <c r="H30" s="32">
        <v>10</v>
      </c>
      <c r="I30" s="5">
        <f t="shared" si="7"/>
        <v>17.3</v>
      </c>
      <c r="J30" s="23">
        <f t="shared" si="0"/>
        <v>24</v>
      </c>
      <c r="K30" s="52"/>
      <c r="L30" s="36">
        <v>4</v>
      </c>
      <c r="M30" s="36">
        <v>4</v>
      </c>
      <c r="N30" s="36">
        <v>0</v>
      </c>
      <c r="O30" s="36">
        <v>2.7</v>
      </c>
      <c r="P30" s="36">
        <v>2.7</v>
      </c>
      <c r="Q30" s="36">
        <v>2.7</v>
      </c>
      <c r="R30" s="36">
        <v>2.7</v>
      </c>
      <c r="S30" s="19">
        <f t="shared" si="8"/>
        <v>15.3</v>
      </c>
      <c r="T30" s="23">
        <f t="shared" si="1"/>
        <v>14</v>
      </c>
      <c r="U30" s="47"/>
      <c r="V30" s="32">
        <v>3.8</v>
      </c>
      <c r="W30" s="32">
        <v>3</v>
      </c>
      <c r="X30" s="32">
        <v>0</v>
      </c>
      <c r="Y30" s="32">
        <v>1</v>
      </c>
      <c r="Z30" s="32">
        <v>1.1000000000000001</v>
      </c>
      <c r="AA30" s="32">
        <v>1.2</v>
      </c>
      <c r="AB30" s="32">
        <v>1</v>
      </c>
      <c r="AC30" s="32">
        <v>0.9</v>
      </c>
      <c r="AD30" s="5">
        <f t="shared" si="9"/>
        <v>15.760000000000002</v>
      </c>
      <c r="AE30" s="23">
        <f t="shared" si="2"/>
        <v>21</v>
      </c>
      <c r="AF30" s="40"/>
      <c r="AH30" s="6">
        <f t="shared" si="3"/>
        <v>48.36</v>
      </c>
      <c r="AI30" s="23">
        <v>16</v>
      </c>
      <c r="AJ30" s="7" t="str">
        <f t="shared" si="5"/>
        <v>Raziki Lina</v>
      </c>
      <c r="AL30" s="46"/>
      <c r="AM30" s="39"/>
      <c r="AN30" s="38"/>
      <c r="AO30" s="7" t="str">
        <f t="shared" si="6"/>
        <v>Raziki Lina</v>
      </c>
    </row>
  </sheetData>
  <sheetProtection algorithmName="SHA-512" hashValue="50vP059tjC+oxeRTkKfCpBbHy1E+IkghflyvNZ8lHfQKayi/Mmvqj/NbgFBuc8VpaNhPQ5e+4pq87FaCKuxsXw==" saltValue="RyBmWozVQB68B/uC+Jp0Tw==" spinCount="100000" sheet="1" objects="1" scenarios="1"/>
  <mergeCells count="58">
    <mergeCell ref="AN27:AN30"/>
    <mergeCell ref="K23:K26"/>
    <mergeCell ref="U23:U26"/>
    <mergeCell ref="AF23:AF26"/>
    <mergeCell ref="AL23:AL26"/>
    <mergeCell ref="AM23:AM26"/>
    <mergeCell ref="K27:K30"/>
    <mergeCell ref="U27:U30"/>
    <mergeCell ref="AF27:AF30"/>
    <mergeCell ref="AL27:AL30"/>
    <mergeCell ref="AM27:AM30"/>
    <mergeCell ref="AL12:AL14"/>
    <mergeCell ref="AM12:AM14"/>
    <mergeCell ref="AN12:AN14"/>
    <mergeCell ref="AN15:AN18"/>
    <mergeCell ref="AN23:AN26"/>
    <mergeCell ref="AL15:AL18"/>
    <mergeCell ref="AM15:AM18"/>
    <mergeCell ref="AL19:AL22"/>
    <mergeCell ref="AM19:AM22"/>
    <mergeCell ref="AN19:AN22"/>
    <mergeCell ref="AL5:AL7"/>
    <mergeCell ref="AM5:AM7"/>
    <mergeCell ref="AN5:AN7"/>
    <mergeCell ref="K8:K11"/>
    <mergeCell ref="U8:U11"/>
    <mergeCell ref="AF8:AF11"/>
    <mergeCell ref="AL8:AL11"/>
    <mergeCell ref="AM8:AM11"/>
    <mergeCell ref="AN8:AN11"/>
    <mergeCell ref="K5:K7"/>
    <mergeCell ref="U5:U7"/>
    <mergeCell ref="AF5:AF7"/>
    <mergeCell ref="A3:A4"/>
    <mergeCell ref="B3:B4"/>
    <mergeCell ref="A1:AN1"/>
    <mergeCell ref="K3:K4"/>
    <mergeCell ref="L3:S3"/>
    <mergeCell ref="T3:T4"/>
    <mergeCell ref="U3:U4"/>
    <mergeCell ref="V3:AD3"/>
    <mergeCell ref="AH3:AH4"/>
    <mergeCell ref="AL3:AL4"/>
    <mergeCell ref="AM3:AM4"/>
    <mergeCell ref="C3:I3"/>
    <mergeCell ref="J3:J4"/>
    <mergeCell ref="AE3:AE4"/>
    <mergeCell ref="AF3:AF4"/>
    <mergeCell ref="AI3:AI4"/>
    <mergeCell ref="K12:K14"/>
    <mergeCell ref="U12:U14"/>
    <mergeCell ref="AF12:AF14"/>
    <mergeCell ref="K19:K22"/>
    <mergeCell ref="U19:U22"/>
    <mergeCell ref="AF19:AF22"/>
    <mergeCell ref="K15:K18"/>
    <mergeCell ref="U15:U18"/>
    <mergeCell ref="AF15:AF18"/>
  </mergeCells>
  <conditionalFormatting sqref="AI5:AI7 AI9:AI11 AI15:AI18 AI23:AI26 J5:J11 T5:T11 AE5:AE11">
    <cfRule type="cellIs" dxfId="274" priority="99" operator="equal">
      <formula>2</formula>
    </cfRule>
    <cfRule type="cellIs" dxfId="273" priority="103" operator="equal">
      <formula>3</formula>
    </cfRule>
    <cfRule type="cellIs" dxfId="272" priority="104" operator="equal">
      <formula>2</formula>
    </cfRule>
    <cfRule type="cellIs" dxfId="271" priority="105" operator="equal">
      <formula>1</formula>
    </cfRule>
  </conditionalFormatting>
  <conditionalFormatting sqref="AM15:AM18 AM5:AM11">
    <cfRule type="cellIs" dxfId="270" priority="100" operator="equal">
      <formula>3</formula>
    </cfRule>
    <cfRule type="cellIs" dxfId="269" priority="101" operator="equal">
      <formula>2</formula>
    </cfRule>
    <cfRule type="cellIs" dxfId="268" priority="102" operator="equal">
      <formula>1</formula>
    </cfRule>
  </conditionalFormatting>
  <conditionalFormatting sqref="J15:J18 J23:J26">
    <cfRule type="cellIs" dxfId="267" priority="83" operator="equal">
      <formula>2</formula>
    </cfRule>
    <cfRule type="cellIs" dxfId="266" priority="84" operator="equal">
      <formula>3</formula>
    </cfRule>
    <cfRule type="cellIs" dxfId="265" priority="85" operator="equal">
      <formula>2</formula>
    </cfRule>
    <cfRule type="cellIs" dxfId="264" priority="86" operator="equal">
      <formula>1</formula>
    </cfRule>
  </conditionalFormatting>
  <conditionalFormatting sqref="T15:T18 T23:T26">
    <cfRule type="cellIs" dxfId="263" priority="79" operator="equal">
      <formula>2</formula>
    </cfRule>
    <cfRule type="cellIs" dxfId="262" priority="80" operator="equal">
      <formula>3</formula>
    </cfRule>
    <cfRule type="cellIs" dxfId="261" priority="81" operator="equal">
      <formula>2</formula>
    </cfRule>
    <cfRule type="cellIs" dxfId="260" priority="82" operator="equal">
      <formula>1</formula>
    </cfRule>
  </conditionalFormatting>
  <conditionalFormatting sqref="AE15:AE18 AE23:AE26">
    <cfRule type="cellIs" dxfId="259" priority="75" operator="equal">
      <formula>2</formula>
    </cfRule>
    <cfRule type="cellIs" dxfId="258" priority="76" operator="equal">
      <formula>3</formula>
    </cfRule>
    <cfRule type="cellIs" dxfId="257" priority="77" operator="equal">
      <formula>2</formula>
    </cfRule>
    <cfRule type="cellIs" dxfId="256" priority="78" operator="equal">
      <formula>1</formula>
    </cfRule>
  </conditionalFormatting>
  <conditionalFormatting sqref="AI12:AI14">
    <cfRule type="cellIs" dxfId="255" priority="68" operator="equal">
      <formula>2</formula>
    </cfRule>
    <cfRule type="cellIs" dxfId="254" priority="72" operator="equal">
      <formula>3</formula>
    </cfRule>
    <cfRule type="cellIs" dxfId="253" priority="73" operator="equal">
      <formula>2</formula>
    </cfRule>
    <cfRule type="cellIs" dxfId="252" priority="74" operator="equal">
      <formula>1</formula>
    </cfRule>
  </conditionalFormatting>
  <conditionalFormatting sqref="AM12:AM14">
    <cfRule type="cellIs" dxfId="251" priority="69" operator="equal">
      <formula>3</formula>
    </cfRule>
    <cfRule type="cellIs" dxfId="250" priority="70" operator="equal">
      <formula>2</formula>
    </cfRule>
    <cfRule type="cellIs" dxfId="249" priority="71" operator="equal">
      <formula>1</formula>
    </cfRule>
  </conditionalFormatting>
  <conditionalFormatting sqref="J12:J14">
    <cfRule type="cellIs" dxfId="248" priority="64" operator="equal">
      <formula>2</formula>
    </cfRule>
    <cfRule type="cellIs" dxfId="247" priority="65" operator="equal">
      <formula>3</formula>
    </cfRule>
    <cfRule type="cellIs" dxfId="246" priority="66" operator="equal">
      <formula>2</formula>
    </cfRule>
    <cfRule type="cellIs" dxfId="245" priority="67" operator="equal">
      <formula>1</formula>
    </cfRule>
  </conditionalFormatting>
  <conditionalFormatting sqref="T12:T14">
    <cfRule type="cellIs" dxfId="244" priority="60" operator="equal">
      <formula>2</formula>
    </cfRule>
    <cfRule type="cellIs" dxfId="243" priority="61" operator="equal">
      <formula>3</formula>
    </cfRule>
    <cfRule type="cellIs" dxfId="242" priority="62" operator="equal">
      <formula>2</formula>
    </cfRule>
    <cfRule type="cellIs" dxfId="241" priority="63" operator="equal">
      <formula>1</formula>
    </cfRule>
  </conditionalFormatting>
  <conditionalFormatting sqref="AE12:AE14">
    <cfRule type="cellIs" dxfId="240" priority="56" operator="equal">
      <formula>2</formula>
    </cfRule>
    <cfRule type="cellIs" dxfId="239" priority="57" operator="equal">
      <formula>3</formula>
    </cfRule>
    <cfRule type="cellIs" dxfId="238" priority="58" operator="equal">
      <formula>2</formula>
    </cfRule>
    <cfRule type="cellIs" dxfId="237" priority="59" operator="equal">
      <formula>1</formula>
    </cfRule>
  </conditionalFormatting>
  <conditionalFormatting sqref="AI19:AI22">
    <cfRule type="cellIs" dxfId="236" priority="49" operator="equal">
      <formula>2</formula>
    </cfRule>
    <cfRule type="cellIs" dxfId="235" priority="53" operator="equal">
      <formula>3</formula>
    </cfRule>
    <cfRule type="cellIs" dxfId="234" priority="54" operator="equal">
      <formula>2</formula>
    </cfRule>
    <cfRule type="cellIs" dxfId="233" priority="55" operator="equal">
      <formula>1</formula>
    </cfRule>
  </conditionalFormatting>
  <conditionalFormatting sqref="AM19:AM30">
    <cfRule type="cellIs" dxfId="232" priority="50" operator="equal">
      <formula>3</formula>
    </cfRule>
    <cfRule type="cellIs" dxfId="231" priority="51" operator="equal">
      <formula>2</formula>
    </cfRule>
    <cfRule type="cellIs" dxfId="230" priority="52" operator="equal">
      <formula>1</formula>
    </cfRule>
  </conditionalFormatting>
  <conditionalFormatting sqref="J19:J22">
    <cfRule type="cellIs" dxfId="229" priority="45" operator="equal">
      <formula>2</formula>
    </cfRule>
    <cfRule type="cellIs" dxfId="228" priority="46" operator="equal">
      <formula>3</formula>
    </cfRule>
    <cfRule type="cellIs" dxfId="227" priority="47" operator="equal">
      <formula>2</formula>
    </cfRule>
    <cfRule type="cellIs" dxfId="226" priority="48" operator="equal">
      <formula>1</formula>
    </cfRule>
  </conditionalFormatting>
  <conditionalFormatting sqref="T19:T22">
    <cfRule type="cellIs" dxfId="225" priority="41" operator="equal">
      <formula>2</formula>
    </cfRule>
    <cfRule type="cellIs" dxfId="224" priority="42" operator="equal">
      <formula>3</formula>
    </cfRule>
    <cfRule type="cellIs" dxfId="223" priority="43" operator="equal">
      <formula>2</formula>
    </cfRule>
    <cfRule type="cellIs" dxfId="222" priority="44" operator="equal">
      <formula>1</formula>
    </cfRule>
  </conditionalFormatting>
  <conditionalFormatting sqref="AE19:AE22">
    <cfRule type="cellIs" dxfId="221" priority="37" operator="equal">
      <formula>2</formula>
    </cfRule>
    <cfRule type="cellIs" dxfId="220" priority="38" operator="equal">
      <formula>3</formula>
    </cfRule>
    <cfRule type="cellIs" dxfId="219" priority="39" operator="equal">
      <formula>2</formula>
    </cfRule>
    <cfRule type="cellIs" dxfId="218" priority="40" operator="equal">
      <formula>1</formula>
    </cfRule>
  </conditionalFormatting>
  <conditionalFormatting sqref="AI27:AI30">
    <cfRule type="cellIs" dxfId="217" priority="33" operator="equal">
      <formula>2</formula>
    </cfRule>
    <cfRule type="cellIs" dxfId="216" priority="34" operator="equal">
      <formula>3</formula>
    </cfRule>
    <cfRule type="cellIs" dxfId="215" priority="35" operator="equal">
      <formula>2</formula>
    </cfRule>
    <cfRule type="cellIs" dxfId="214" priority="36" operator="equal">
      <formula>1</formula>
    </cfRule>
  </conditionalFormatting>
  <conditionalFormatting sqref="J27:J30">
    <cfRule type="cellIs" dxfId="213" priority="29" operator="equal">
      <formula>2</formula>
    </cfRule>
    <cfRule type="cellIs" dxfId="212" priority="30" operator="equal">
      <formula>3</formula>
    </cfRule>
    <cfRule type="cellIs" dxfId="211" priority="31" operator="equal">
      <formula>2</formula>
    </cfRule>
    <cfRule type="cellIs" dxfId="210" priority="32" operator="equal">
      <formula>1</formula>
    </cfRule>
  </conditionalFormatting>
  <conditionalFormatting sqref="T27:T30">
    <cfRule type="cellIs" dxfId="209" priority="25" operator="equal">
      <formula>2</formula>
    </cfRule>
    <cfRule type="cellIs" dxfId="208" priority="26" operator="equal">
      <formula>3</formula>
    </cfRule>
    <cfRule type="cellIs" dxfId="207" priority="27" operator="equal">
      <formula>2</formula>
    </cfRule>
    <cfRule type="cellIs" dxfId="206" priority="28" operator="equal">
      <formula>1</formula>
    </cfRule>
  </conditionalFormatting>
  <conditionalFormatting sqref="AE27:AE30">
    <cfRule type="cellIs" dxfId="205" priority="21" operator="equal">
      <formula>2</formula>
    </cfRule>
    <cfRule type="cellIs" dxfId="204" priority="22" operator="equal">
      <formula>3</formula>
    </cfRule>
    <cfRule type="cellIs" dxfId="203" priority="23" operator="equal">
      <formula>2</formula>
    </cfRule>
    <cfRule type="cellIs" dxfId="202" priority="24" operator="equal">
      <formula>1</formula>
    </cfRule>
  </conditionalFormatting>
  <conditionalFormatting sqref="AI8">
    <cfRule type="cellIs" dxfId="201" priority="1" operator="equal">
      <formula>2</formula>
    </cfRule>
    <cfRule type="cellIs" dxfId="200" priority="2" operator="equal">
      <formula>3</formula>
    </cfRule>
    <cfRule type="cellIs" dxfId="199" priority="3" operator="equal">
      <formula>2</formula>
    </cfRule>
    <cfRule type="cellIs" dxfId="198" priority="4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topLeftCell="Y2" zoomScale="80" zoomScaleNormal="80" workbookViewId="0">
      <selection activeCell="Y2" sqref="A1:XFD1048576"/>
    </sheetView>
  </sheetViews>
  <sheetFormatPr baseColWidth="10" defaultRowHeight="12.75" x14ac:dyDescent="0.25"/>
  <cols>
    <col min="1" max="1" width="40" style="1" customWidth="1"/>
    <col min="2" max="2" width="11" style="1" customWidth="1"/>
    <col min="3" max="3" width="9.7109375" style="1" customWidth="1"/>
    <col min="4" max="4" width="10.7109375" style="1" customWidth="1"/>
    <col min="5" max="7" width="7.7109375" style="1" customWidth="1"/>
    <col min="8" max="8" width="14.7109375" style="1" customWidth="1"/>
    <col min="9" max="9" width="13.85546875" style="1" customWidth="1"/>
    <col min="10" max="10" width="12.28515625" style="1" customWidth="1"/>
    <col min="11" max="12" width="7.7109375" style="1" customWidth="1"/>
    <col min="13" max="13" width="10.7109375" style="1" customWidth="1"/>
    <col min="14" max="18" width="7.7109375" style="1" customWidth="1"/>
    <col min="19" max="19" width="14.7109375" style="1" customWidth="1"/>
    <col min="20" max="20" width="13.85546875" style="1" customWidth="1"/>
    <col min="21" max="21" width="14.42578125" style="1" customWidth="1"/>
    <col min="22" max="23" width="7.7109375" style="1" customWidth="1"/>
    <col min="24" max="24" width="10.7109375" style="1" customWidth="1"/>
    <col min="25" max="31" width="7.7109375" style="1" customWidth="1"/>
    <col min="32" max="32" width="14.7109375" style="1" customWidth="1"/>
    <col min="33" max="33" width="13.85546875" style="1" customWidth="1"/>
    <col min="34" max="34" width="12.28515625" style="1" customWidth="1"/>
    <col min="35" max="35" width="4.7109375" style="1" customWidth="1"/>
    <col min="36" max="37" width="20.7109375" style="1" customWidth="1"/>
    <col min="38" max="38" width="30.5703125" style="17" customWidth="1"/>
    <col min="39" max="39" width="4.7109375" style="1" customWidth="1"/>
    <col min="40" max="40" width="22.85546875" style="1" customWidth="1"/>
    <col min="41" max="42" width="20.7109375" style="1" customWidth="1"/>
    <col min="43" max="43" width="30.7109375" style="1" customWidth="1"/>
    <col min="44" max="16384" width="11.42578125" style="1"/>
  </cols>
  <sheetData>
    <row r="1" spans="1:43" s="8" customFormat="1" ht="97.5" customHeight="1" x14ac:dyDescent="0.2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3" spans="1:43" ht="51" customHeight="1" x14ac:dyDescent="0.25">
      <c r="A3" s="51" t="s">
        <v>17</v>
      </c>
      <c r="B3" s="51" t="s">
        <v>0</v>
      </c>
      <c r="C3" s="48" t="s">
        <v>1</v>
      </c>
      <c r="D3" s="48"/>
      <c r="E3" s="48"/>
      <c r="F3" s="48"/>
      <c r="G3" s="48"/>
      <c r="H3" s="48"/>
      <c r="I3" s="56" t="s">
        <v>56</v>
      </c>
      <c r="J3" s="53" t="s">
        <v>6</v>
      </c>
      <c r="K3" s="63" t="s">
        <v>28</v>
      </c>
      <c r="L3" s="63"/>
      <c r="M3" s="63"/>
      <c r="N3" s="63"/>
      <c r="O3" s="63"/>
      <c r="P3" s="63"/>
      <c r="Q3" s="63"/>
      <c r="R3" s="63"/>
      <c r="S3" s="63"/>
      <c r="T3" s="58" t="s">
        <v>88</v>
      </c>
      <c r="U3" s="54" t="s">
        <v>11</v>
      </c>
      <c r="V3" s="64" t="s">
        <v>3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0" t="s">
        <v>89</v>
      </c>
      <c r="AH3" s="55" t="s">
        <v>5</v>
      </c>
      <c r="AI3" s="9"/>
      <c r="AJ3" s="49" t="s">
        <v>4</v>
      </c>
      <c r="AK3" s="49" t="s">
        <v>7</v>
      </c>
      <c r="AL3" s="10"/>
      <c r="AM3" s="9"/>
      <c r="AN3" s="50" t="s">
        <v>8</v>
      </c>
      <c r="AO3" s="50" t="s">
        <v>9</v>
      </c>
    </row>
    <row r="4" spans="1:43" ht="16.5" customHeight="1" x14ac:dyDescent="0.25">
      <c r="A4" s="51"/>
      <c r="B4" s="51"/>
      <c r="C4" s="11" t="s">
        <v>30</v>
      </c>
      <c r="D4" s="11" t="s">
        <v>47</v>
      </c>
      <c r="E4" s="11" t="s">
        <v>12</v>
      </c>
      <c r="F4" s="11" t="s">
        <v>13</v>
      </c>
      <c r="G4" s="11" t="s">
        <v>14</v>
      </c>
      <c r="H4" s="12" t="s">
        <v>2</v>
      </c>
      <c r="I4" s="57"/>
      <c r="J4" s="53"/>
      <c r="K4" s="13" t="s">
        <v>15</v>
      </c>
      <c r="L4" s="13" t="s">
        <v>16</v>
      </c>
      <c r="M4" s="13" t="s">
        <v>47</v>
      </c>
      <c r="N4" s="13" t="s">
        <v>12</v>
      </c>
      <c r="O4" s="13" t="s">
        <v>13</v>
      </c>
      <c r="P4" s="13" t="s">
        <v>14</v>
      </c>
      <c r="Q4" s="13" t="s">
        <v>46</v>
      </c>
      <c r="R4" s="13" t="s">
        <v>143</v>
      </c>
      <c r="S4" s="14" t="s">
        <v>2</v>
      </c>
      <c r="T4" s="59"/>
      <c r="U4" s="54"/>
      <c r="V4" s="15" t="s">
        <v>15</v>
      </c>
      <c r="W4" s="15" t="s">
        <v>16</v>
      </c>
      <c r="X4" s="15" t="s">
        <v>47</v>
      </c>
      <c r="Y4" s="15" t="s">
        <v>12</v>
      </c>
      <c r="Z4" s="15" t="s">
        <v>13</v>
      </c>
      <c r="AA4" s="15" t="s">
        <v>14</v>
      </c>
      <c r="AB4" s="15" t="s">
        <v>46</v>
      </c>
      <c r="AC4" s="15" t="s">
        <v>143</v>
      </c>
      <c r="AD4" s="15" t="s">
        <v>144</v>
      </c>
      <c r="AE4" s="15" t="s">
        <v>145</v>
      </c>
      <c r="AF4" s="16" t="s">
        <v>2</v>
      </c>
      <c r="AG4" s="61"/>
      <c r="AH4" s="55"/>
      <c r="AJ4" s="49"/>
      <c r="AK4" s="49"/>
      <c r="AL4" s="10"/>
      <c r="AN4" s="50"/>
      <c r="AO4" s="50"/>
    </row>
    <row r="5" spans="1:43" ht="20.100000000000001" customHeight="1" x14ac:dyDescent="0.25">
      <c r="A5" s="30" t="s">
        <v>111</v>
      </c>
      <c r="B5" s="31" t="s">
        <v>109</v>
      </c>
      <c r="C5" s="32">
        <v>19.399999999999999</v>
      </c>
      <c r="D5" s="32">
        <v>0</v>
      </c>
      <c r="E5" s="32">
        <v>10</v>
      </c>
      <c r="F5" s="32">
        <v>10</v>
      </c>
      <c r="G5" s="32">
        <v>10</v>
      </c>
      <c r="H5" s="5">
        <f>C5-D5+(10-((E5+F5+G5)/3))</f>
        <v>19.399999999999999</v>
      </c>
      <c r="I5" s="23">
        <f t="shared" ref="I5:I21" si="0">RANK(H5,$H$5:$H$21)</f>
        <v>3</v>
      </c>
      <c r="J5" s="52">
        <f>LARGE(H5:H7,1)+LARGE(H5:H7,2)+LARGE(H5:H7,3)</f>
        <v>56.5</v>
      </c>
      <c r="K5" s="32">
        <v>5.4</v>
      </c>
      <c r="L5" s="32">
        <v>4</v>
      </c>
      <c r="M5" s="32">
        <v>0</v>
      </c>
      <c r="N5" s="32">
        <v>1.7</v>
      </c>
      <c r="O5" s="32">
        <v>2</v>
      </c>
      <c r="P5" s="32">
        <v>2.5</v>
      </c>
      <c r="Q5" s="32">
        <v>2.1</v>
      </c>
      <c r="R5" s="32">
        <v>2.1</v>
      </c>
      <c r="S5" s="5">
        <f>K5+L5-M5+(10-((N5+O5+P5+Q5+R5)/5))</f>
        <v>17.32</v>
      </c>
      <c r="T5" s="23">
        <f t="shared" ref="T5:T21" si="1">RANK(S5,$S$5:$S$21)</f>
        <v>4</v>
      </c>
      <c r="U5" s="47">
        <f>LARGE(S5:S7,1)+LARGE(S5:S7,2)+LARGE(S5:S7,3)</f>
        <v>46.98</v>
      </c>
      <c r="V5" s="32">
        <v>6</v>
      </c>
      <c r="W5" s="32">
        <v>4</v>
      </c>
      <c r="X5" s="32">
        <v>0</v>
      </c>
      <c r="Y5" s="32">
        <v>2.6</v>
      </c>
      <c r="Z5" s="32">
        <v>2.6</v>
      </c>
      <c r="AA5" s="32">
        <v>2.5</v>
      </c>
      <c r="AB5" s="32">
        <v>1.5</v>
      </c>
      <c r="AC5" s="32">
        <v>1.7</v>
      </c>
      <c r="AD5" s="32">
        <v>1.7</v>
      </c>
      <c r="AE5" s="32">
        <v>1.1000000000000001</v>
      </c>
      <c r="AF5" s="5">
        <f>V5+W5-X5+(10-((Y5+Z5+AA5+AB5+AC5+AD5+AE5)/7))</f>
        <v>18.042857142857144</v>
      </c>
      <c r="AG5" s="23">
        <f t="shared" ref="AG5:AG21" si="2">RANK(AF5,$AF$5:$AF$21)</f>
        <v>10</v>
      </c>
      <c r="AH5" s="40">
        <f>LARGE(AF5:AF7,1)+LARGE(AF5:AF7,2)+LARGE(AF5:AF7,3)</f>
        <v>53.271428571428572</v>
      </c>
      <c r="AJ5" s="6">
        <f t="shared" ref="AJ5:AJ21" si="3">AF5+S5+H5</f>
        <v>54.762857142857143</v>
      </c>
      <c r="AK5" s="23">
        <f t="shared" ref="AK5:AK21" si="4">RANK(AJ5,$AJ$5:$AJ$21)</f>
        <v>3</v>
      </c>
      <c r="AL5" s="7" t="str">
        <f t="shared" ref="AL5:AL21" si="5">A5</f>
        <v>SAVOURNIN Manon</v>
      </c>
      <c r="AN5" s="44">
        <f>AH5+U5+J5</f>
        <v>156.75142857142856</v>
      </c>
      <c r="AO5" s="39">
        <f>RANK(AN5,$AN$5:$AN$21)</f>
        <v>4</v>
      </c>
      <c r="AP5" s="38" t="str">
        <f>B5</f>
        <v>LLL CF1</v>
      </c>
      <c r="AQ5" s="7" t="str">
        <f t="shared" ref="AQ5:AQ20" si="6">A5</f>
        <v>SAVOURNIN Manon</v>
      </c>
    </row>
    <row r="6" spans="1:43" ht="20.100000000000001" customHeight="1" x14ac:dyDescent="0.25">
      <c r="A6" s="30" t="s">
        <v>112</v>
      </c>
      <c r="B6" s="31" t="s">
        <v>109</v>
      </c>
      <c r="C6" s="32">
        <v>19.8</v>
      </c>
      <c r="D6" s="32">
        <v>0</v>
      </c>
      <c r="E6" s="32">
        <v>10</v>
      </c>
      <c r="F6" s="32">
        <v>10</v>
      </c>
      <c r="G6" s="32">
        <v>10</v>
      </c>
      <c r="H6" s="5">
        <f t="shared" ref="H6:H21" si="7">C6-D6+(10-((E6+F6+G6)/3))</f>
        <v>19.8</v>
      </c>
      <c r="I6" s="23">
        <f t="shared" si="0"/>
        <v>1</v>
      </c>
      <c r="J6" s="52"/>
      <c r="K6" s="32">
        <v>4.5999999999999996</v>
      </c>
      <c r="L6" s="32">
        <v>4</v>
      </c>
      <c r="M6" s="32">
        <v>2</v>
      </c>
      <c r="N6" s="32">
        <v>3.4</v>
      </c>
      <c r="O6" s="32">
        <v>3.3</v>
      </c>
      <c r="P6" s="32">
        <v>3.4</v>
      </c>
      <c r="Q6" s="32">
        <v>3.4</v>
      </c>
      <c r="R6" s="32">
        <v>3.4</v>
      </c>
      <c r="S6" s="5">
        <f t="shared" ref="S6:S10" si="8">K6+L6-M6+(10-((N6+O6+P6+Q6+R6)/5))</f>
        <v>13.219999999999999</v>
      </c>
      <c r="T6" s="23">
        <f t="shared" si="1"/>
        <v>14</v>
      </c>
      <c r="U6" s="47"/>
      <c r="V6" s="32">
        <v>5.8</v>
      </c>
      <c r="W6" s="32">
        <v>4</v>
      </c>
      <c r="X6" s="32">
        <v>0</v>
      </c>
      <c r="Y6" s="32">
        <v>0.9</v>
      </c>
      <c r="Z6" s="32">
        <v>1.5</v>
      </c>
      <c r="AA6" s="32">
        <v>1.5</v>
      </c>
      <c r="AB6" s="32">
        <v>1</v>
      </c>
      <c r="AC6" s="32">
        <v>1.1000000000000001</v>
      </c>
      <c r="AD6" s="32">
        <v>1</v>
      </c>
      <c r="AE6" s="32">
        <v>1</v>
      </c>
      <c r="AF6" s="5">
        <f t="shared" ref="AF6:AF21" si="9">V6+W6-X6+(10-((Y6+Z6+AA6+AB6+AC6+AD6+AE6)/7))</f>
        <v>18.657142857142858</v>
      </c>
      <c r="AG6" s="23">
        <f t="shared" si="2"/>
        <v>1</v>
      </c>
      <c r="AH6" s="40"/>
      <c r="AJ6" s="6">
        <f t="shared" si="3"/>
        <v>51.677142857142854</v>
      </c>
      <c r="AK6" s="23">
        <f t="shared" si="4"/>
        <v>11</v>
      </c>
      <c r="AL6" s="7" t="str">
        <f t="shared" si="5"/>
        <v>LAVAL Manon</v>
      </c>
      <c r="AN6" s="45"/>
      <c r="AO6" s="39"/>
      <c r="AP6" s="38"/>
      <c r="AQ6" s="7" t="str">
        <f t="shared" si="6"/>
        <v>LAVAL Manon</v>
      </c>
    </row>
    <row r="7" spans="1:43" ht="20.100000000000001" customHeight="1" x14ac:dyDescent="0.25">
      <c r="A7" s="30" t="s">
        <v>122</v>
      </c>
      <c r="B7" s="31" t="s">
        <v>109</v>
      </c>
      <c r="C7" s="32">
        <v>17.3</v>
      </c>
      <c r="D7" s="32">
        <v>0</v>
      </c>
      <c r="E7" s="32">
        <v>10</v>
      </c>
      <c r="F7" s="32">
        <v>10</v>
      </c>
      <c r="G7" s="32">
        <v>10</v>
      </c>
      <c r="H7" s="5">
        <f t="shared" si="7"/>
        <v>17.3</v>
      </c>
      <c r="I7" s="23">
        <f t="shared" si="0"/>
        <v>16</v>
      </c>
      <c r="J7" s="52"/>
      <c r="K7" s="32">
        <v>4.2</v>
      </c>
      <c r="L7" s="32">
        <v>4</v>
      </c>
      <c r="M7" s="32">
        <v>0</v>
      </c>
      <c r="N7" s="32">
        <v>1.6</v>
      </c>
      <c r="O7" s="32">
        <v>2</v>
      </c>
      <c r="P7" s="32">
        <v>1.6</v>
      </c>
      <c r="Q7" s="32">
        <v>1.8</v>
      </c>
      <c r="R7" s="32">
        <v>1.8</v>
      </c>
      <c r="S7" s="5">
        <f t="shared" si="8"/>
        <v>16.439999999999998</v>
      </c>
      <c r="T7" s="23">
        <f t="shared" si="1"/>
        <v>10</v>
      </c>
      <c r="U7" s="47"/>
      <c r="V7" s="32">
        <v>4.4000000000000004</v>
      </c>
      <c r="W7" s="32">
        <v>4</v>
      </c>
      <c r="X7" s="32">
        <v>0</v>
      </c>
      <c r="Y7" s="32">
        <v>1.4</v>
      </c>
      <c r="Z7" s="32">
        <v>2.2000000000000002</v>
      </c>
      <c r="AA7" s="32">
        <v>2</v>
      </c>
      <c r="AB7" s="32">
        <v>2</v>
      </c>
      <c r="AC7" s="32">
        <v>2</v>
      </c>
      <c r="AD7" s="32">
        <v>2</v>
      </c>
      <c r="AE7" s="32">
        <v>1.2</v>
      </c>
      <c r="AF7" s="5">
        <f t="shared" si="9"/>
        <v>16.571428571428569</v>
      </c>
      <c r="AG7" s="23">
        <f t="shared" si="2"/>
        <v>15</v>
      </c>
      <c r="AH7" s="40"/>
      <c r="AJ7" s="6">
        <f t="shared" si="3"/>
        <v>50.311428571428564</v>
      </c>
      <c r="AK7" s="23">
        <f t="shared" si="4"/>
        <v>13</v>
      </c>
      <c r="AL7" s="7" t="str">
        <f t="shared" si="5"/>
        <v>CASANO Laura</v>
      </c>
      <c r="AN7" s="45"/>
      <c r="AO7" s="39"/>
      <c r="AP7" s="38"/>
      <c r="AQ7" s="7" t="str">
        <f t="shared" si="6"/>
        <v>CASANO Laura</v>
      </c>
    </row>
    <row r="8" spans="1:43" ht="20.100000000000001" customHeight="1" x14ac:dyDescent="0.25">
      <c r="A8" s="33" t="s">
        <v>123</v>
      </c>
      <c r="B8" s="34" t="s">
        <v>110</v>
      </c>
      <c r="C8" s="35">
        <v>19</v>
      </c>
      <c r="D8" s="35">
        <v>0</v>
      </c>
      <c r="E8" s="35">
        <v>10</v>
      </c>
      <c r="F8" s="35">
        <v>10</v>
      </c>
      <c r="G8" s="35">
        <v>10</v>
      </c>
      <c r="H8" s="27">
        <f t="shared" si="7"/>
        <v>19</v>
      </c>
      <c r="I8" s="23">
        <f t="shared" si="0"/>
        <v>5</v>
      </c>
      <c r="J8" s="52">
        <f>LARGE(H8:H10,1)+LARGE(H8:H10,2)+LARGE(H8:H10,3)</f>
        <v>57.6</v>
      </c>
      <c r="K8" s="37">
        <v>5.4</v>
      </c>
      <c r="L8" s="37">
        <v>4</v>
      </c>
      <c r="M8" s="37">
        <v>0</v>
      </c>
      <c r="N8" s="37">
        <v>3</v>
      </c>
      <c r="O8" s="37">
        <v>3</v>
      </c>
      <c r="P8" s="37">
        <v>3</v>
      </c>
      <c r="Q8" s="37">
        <v>3</v>
      </c>
      <c r="R8" s="37">
        <v>3</v>
      </c>
      <c r="S8" s="20">
        <f t="shared" si="8"/>
        <v>16.399999999999999</v>
      </c>
      <c r="T8" s="23">
        <f t="shared" si="1"/>
        <v>11</v>
      </c>
      <c r="U8" s="47">
        <f>LARGE(S8:S10,1)+LARGE(S8:S10,2)+LARGE(S8:S10,3)</f>
        <v>45.379999999999995</v>
      </c>
      <c r="V8" s="35">
        <v>4.8</v>
      </c>
      <c r="W8" s="35">
        <v>4</v>
      </c>
      <c r="X8" s="35">
        <v>0</v>
      </c>
      <c r="Y8" s="35">
        <v>1</v>
      </c>
      <c r="Z8" s="35">
        <v>1.6</v>
      </c>
      <c r="AA8" s="35">
        <v>1.2</v>
      </c>
      <c r="AB8" s="35">
        <v>1</v>
      </c>
      <c r="AC8" s="35">
        <v>1.5</v>
      </c>
      <c r="AD8" s="35">
        <v>1.3</v>
      </c>
      <c r="AE8" s="35">
        <v>0.8</v>
      </c>
      <c r="AF8" s="27">
        <f t="shared" si="9"/>
        <v>17.600000000000001</v>
      </c>
      <c r="AG8" s="23">
        <f t="shared" si="2"/>
        <v>14</v>
      </c>
      <c r="AH8" s="40">
        <f>LARGE(AF8:AF10,1)+LARGE(AF8:AF10,2)+LARGE(AF8:AF10,3)</f>
        <v>54.085714285714282</v>
      </c>
      <c r="AJ8" s="29">
        <f t="shared" si="3"/>
        <v>53</v>
      </c>
      <c r="AK8" s="23">
        <f t="shared" si="4"/>
        <v>8</v>
      </c>
      <c r="AL8" s="2" t="str">
        <f t="shared" si="5"/>
        <v>MOUINE Nadège</v>
      </c>
      <c r="AN8" s="41">
        <f>AH8+U8+J8</f>
        <v>157.06571428571428</v>
      </c>
      <c r="AO8" s="39">
        <f>RANK(AN8,$AN$5:$AN$21)</f>
        <v>3</v>
      </c>
      <c r="AP8" s="39" t="str">
        <f>B8</f>
        <v>LLL CF2</v>
      </c>
      <c r="AQ8" s="2" t="str">
        <f t="shared" si="6"/>
        <v>MOUINE Nadège</v>
      </c>
    </row>
    <row r="9" spans="1:43" ht="20.100000000000001" customHeight="1" x14ac:dyDescent="0.25">
      <c r="A9" s="33" t="s">
        <v>124</v>
      </c>
      <c r="B9" s="34" t="s">
        <v>110</v>
      </c>
      <c r="C9" s="35">
        <v>19.600000000000001</v>
      </c>
      <c r="D9" s="35">
        <v>0</v>
      </c>
      <c r="E9" s="35">
        <v>10</v>
      </c>
      <c r="F9" s="35">
        <v>10</v>
      </c>
      <c r="G9" s="35">
        <v>10</v>
      </c>
      <c r="H9" s="27">
        <f t="shared" si="7"/>
        <v>19.600000000000001</v>
      </c>
      <c r="I9" s="23">
        <f t="shared" si="0"/>
        <v>2</v>
      </c>
      <c r="J9" s="52"/>
      <c r="K9" s="37">
        <v>5.4</v>
      </c>
      <c r="L9" s="37">
        <v>4</v>
      </c>
      <c r="M9" s="37">
        <v>0.6</v>
      </c>
      <c r="N9" s="37">
        <v>0.9</v>
      </c>
      <c r="O9" s="37">
        <v>0.9</v>
      </c>
      <c r="P9" s="37">
        <v>0.9</v>
      </c>
      <c r="Q9" s="37">
        <v>0.9</v>
      </c>
      <c r="R9" s="37">
        <v>0.9</v>
      </c>
      <c r="S9" s="20">
        <f t="shared" si="8"/>
        <v>17.899999999999999</v>
      </c>
      <c r="T9" s="23">
        <f t="shared" si="1"/>
        <v>2</v>
      </c>
      <c r="U9" s="47"/>
      <c r="V9" s="35">
        <v>5.4</v>
      </c>
      <c r="W9" s="35">
        <v>4</v>
      </c>
      <c r="X9" s="35">
        <v>0</v>
      </c>
      <c r="Y9" s="35">
        <v>1.1000000000000001</v>
      </c>
      <c r="Z9" s="35">
        <v>1.2</v>
      </c>
      <c r="AA9" s="35">
        <v>1.7</v>
      </c>
      <c r="AB9" s="35">
        <v>1.5</v>
      </c>
      <c r="AC9" s="35">
        <v>1.5</v>
      </c>
      <c r="AD9" s="35">
        <v>1</v>
      </c>
      <c r="AE9" s="35">
        <v>1.3</v>
      </c>
      <c r="AF9" s="27">
        <f t="shared" si="9"/>
        <v>18.071428571428569</v>
      </c>
      <c r="AG9" s="23">
        <f t="shared" si="2"/>
        <v>9</v>
      </c>
      <c r="AH9" s="40"/>
      <c r="AJ9" s="29">
        <f t="shared" si="3"/>
        <v>55.571428571428569</v>
      </c>
      <c r="AK9" s="23">
        <f t="shared" si="4"/>
        <v>2</v>
      </c>
      <c r="AL9" s="2" t="str">
        <f t="shared" si="5"/>
        <v>RAHILOU lina</v>
      </c>
      <c r="AN9" s="42"/>
      <c r="AO9" s="39"/>
      <c r="AP9" s="39"/>
      <c r="AQ9" s="2" t="str">
        <f t="shared" si="6"/>
        <v>RAHILOU lina</v>
      </c>
    </row>
    <row r="10" spans="1:43" ht="20.100000000000001" customHeight="1" x14ac:dyDescent="0.25">
      <c r="A10" s="33" t="s">
        <v>125</v>
      </c>
      <c r="B10" s="34" t="s">
        <v>110</v>
      </c>
      <c r="C10" s="35">
        <v>19</v>
      </c>
      <c r="D10" s="35">
        <v>0</v>
      </c>
      <c r="E10" s="35">
        <v>10</v>
      </c>
      <c r="F10" s="35">
        <v>10</v>
      </c>
      <c r="G10" s="35">
        <v>10</v>
      </c>
      <c r="H10" s="27">
        <f t="shared" si="7"/>
        <v>19</v>
      </c>
      <c r="I10" s="23">
        <f t="shared" si="0"/>
        <v>5</v>
      </c>
      <c r="J10" s="52"/>
      <c r="K10" s="35">
        <v>4</v>
      </c>
      <c r="L10" s="35">
        <v>3</v>
      </c>
      <c r="M10" s="35">
        <v>2</v>
      </c>
      <c r="N10" s="35">
        <v>4</v>
      </c>
      <c r="O10" s="35">
        <v>4.2</v>
      </c>
      <c r="P10" s="35">
        <v>3.8</v>
      </c>
      <c r="Q10" s="35">
        <v>3.7</v>
      </c>
      <c r="R10" s="35">
        <v>3.9</v>
      </c>
      <c r="S10" s="27">
        <f t="shared" si="8"/>
        <v>11.08</v>
      </c>
      <c r="T10" s="23">
        <f t="shared" si="1"/>
        <v>16</v>
      </c>
      <c r="U10" s="47"/>
      <c r="V10" s="35">
        <v>5.4</v>
      </c>
      <c r="W10" s="35">
        <v>4</v>
      </c>
      <c r="X10" s="35">
        <v>0</v>
      </c>
      <c r="Y10" s="35">
        <v>0.8</v>
      </c>
      <c r="Z10" s="35">
        <v>1.5</v>
      </c>
      <c r="AA10" s="35">
        <v>0.8</v>
      </c>
      <c r="AB10" s="35">
        <v>1.2</v>
      </c>
      <c r="AC10" s="35">
        <v>0.8</v>
      </c>
      <c r="AD10" s="35">
        <v>0.8</v>
      </c>
      <c r="AE10" s="35">
        <v>1</v>
      </c>
      <c r="AF10" s="27">
        <f t="shared" si="9"/>
        <v>18.414285714285715</v>
      </c>
      <c r="AG10" s="23">
        <f t="shared" si="2"/>
        <v>5</v>
      </c>
      <c r="AH10" s="40"/>
      <c r="AJ10" s="29">
        <f t="shared" si="3"/>
        <v>48.494285714285716</v>
      </c>
      <c r="AK10" s="23">
        <f t="shared" si="4"/>
        <v>16</v>
      </c>
      <c r="AL10" s="2" t="str">
        <f t="shared" si="5"/>
        <v>PHAM Meï</v>
      </c>
      <c r="AN10" s="42"/>
      <c r="AO10" s="39"/>
      <c r="AP10" s="39"/>
      <c r="AQ10" s="2" t="str">
        <f t="shared" si="6"/>
        <v>PHAM Meï</v>
      </c>
    </row>
    <row r="11" spans="1:43" ht="20.100000000000001" customHeight="1" x14ac:dyDescent="0.25">
      <c r="A11" s="30" t="s">
        <v>113</v>
      </c>
      <c r="B11" s="31" t="s">
        <v>117</v>
      </c>
      <c r="C11" s="32">
        <v>18.399999999999999</v>
      </c>
      <c r="D11" s="32">
        <v>0</v>
      </c>
      <c r="E11" s="32">
        <v>10</v>
      </c>
      <c r="F11" s="32">
        <v>10</v>
      </c>
      <c r="G11" s="32">
        <v>10</v>
      </c>
      <c r="H11" s="5">
        <f t="shared" si="7"/>
        <v>18.399999999999999</v>
      </c>
      <c r="I11" s="23">
        <f t="shared" si="0"/>
        <v>11</v>
      </c>
      <c r="J11" s="52">
        <f t="shared" ref="J11" si="10">LARGE(H11:H14,1)+LARGE(H11:H14,2)+LARGE(H11:H14,3)</f>
        <v>53.65</v>
      </c>
      <c r="K11" s="36">
        <v>3.8</v>
      </c>
      <c r="L11" s="36">
        <v>3</v>
      </c>
      <c r="M11" s="36">
        <v>3</v>
      </c>
      <c r="N11" s="36">
        <v>4.3</v>
      </c>
      <c r="O11" s="36">
        <v>4.3</v>
      </c>
      <c r="P11" s="36">
        <v>4.3</v>
      </c>
      <c r="Q11" s="36">
        <v>4.3</v>
      </c>
      <c r="R11" s="36">
        <v>4.3</v>
      </c>
      <c r="S11" s="5">
        <f t="shared" ref="S11:S16" si="11">K11+L11-M11+(10-((N11+O11+P11+Q11+R11)/5))</f>
        <v>9.5</v>
      </c>
      <c r="T11" s="23">
        <f t="shared" si="1"/>
        <v>17</v>
      </c>
      <c r="U11" s="47">
        <f t="shared" ref="U11" si="12">LARGE(S11:S14,1)+LARGE(S11:S14,2)+LARGE(S11:S14,3)</f>
        <v>51.8</v>
      </c>
      <c r="V11" s="32">
        <v>5.2</v>
      </c>
      <c r="W11" s="32">
        <v>3</v>
      </c>
      <c r="X11" s="32">
        <v>1</v>
      </c>
      <c r="Y11" s="32">
        <v>0.9</v>
      </c>
      <c r="Z11" s="32">
        <v>1</v>
      </c>
      <c r="AA11" s="32">
        <v>1.2</v>
      </c>
      <c r="AB11" s="32">
        <v>0.3</v>
      </c>
      <c r="AC11" s="32">
        <v>0.5</v>
      </c>
      <c r="AD11" s="32">
        <v>0.3</v>
      </c>
      <c r="AE11" s="32">
        <v>0.4</v>
      </c>
      <c r="AF11" s="5">
        <f t="shared" si="9"/>
        <v>16.542857142857144</v>
      </c>
      <c r="AG11" s="23">
        <f t="shared" si="2"/>
        <v>16</v>
      </c>
      <c r="AH11" s="40">
        <f t="shared" ref="AH11" si="13">LARGE(AF11:AF14,1)+LARGE(AF11:AF14,2)+LARGE(AF11:AF14,3)</f>
        <v>54.728571428571428</v>
      </c>
      <c r="AJ11" s="6">
        <f t="shared" si="3"/>
        <v>44.442857142857143</v>
      </c>
      <c r="AK11" s="23">
        <f t="shared" si="4"/>
        <v>17</v>
      </c>
      <c r="AL11" s="7" t="str">
        <f t="shared" si="5"/>
        <v>DETSOULI Fatima-Zahra</v>
      </c>
      <c r="AN11" s="44">
        <f>AH11+U11+J11</f>
        <v>160.17857142857142</v>
      </c>
      <c r="AO11" s="39">
        <f>RANK(AN11,$AN$5:$AN$21)</f>
        <v>2</v>
      </c>
      <c r="AP11" s="38" t="str">
        <f>B11</f>
        <v>EAJ CF1</v>
      </c>
      <c r="AQ11" s="7" t="str">
        <f t="shared" si="6"/>
        <v>DETSOULI Fatima-Zahra</v>
      </c>
    </row>
    <row r="12" spans="1:43" ht="20.100000000000001" customHeight="1" x14ac:dyDescent="0.25">
      <c r="A12" s="30" t="s">
        <v>114</v>
      </c>
      <c r="B12" s="31" t="s">
        <v>117</v>
      </c>
      <c r="C12" s="32">
        <v>17.600000000000001</v>
      </c>
      <c r="D12" s="32">
        <v>0</v>
      </c>
      <c r="E12" s="32">
        <v>10</v>
      </c>
      <c r="F12" s="32">
        <v>10</v>
      </c>
      <c r="G12" s="32">
        <v>10</v>
      </c>
      <c r="H12" s="5">
        <f t="shared" si="7"/>
        <v>17.600000000000001</v>
      </c>
      <c r="I12" s="23">
        <f t="shared" si="0"/>
        <v>14</v>
      </c>
      <c r="J12" s="52"/>
      <c r="K12" s="32">
        <v>4.4000000000000004</v>
      </c>
      <c r="L12" s="32">
        <v>3</v>
      </c>
      <c r="M12" s="32">
        <v>0</v>
      </c>
      <c r="N12" s="32">
        <v>0.7</v>
      </c>
      <c r="O12" s="32">
        <v>0.8</v>
      </c>
      <c r="P12" s="32">
        <v>1.2</v>
      </c>
      <c r="Q12" s="32">
        <v>0.9</v>
      </c>
      <c r="R12" s="32">
        <v>0.9</v>
      </c>
      <c r="S12" s="5">
        <f t="shared" si="11"/>
        <v>16.5</v>
      </c>
      <c r="T12" s="23">
        <f t="shared" si="1"/>
        <v>9</v>
      </c>
      <c r="U12" s="47"/>
      <c r="V12" s="32">
        <v>4.5999999999999996</v>
      </c>
      <c r="W12" s="32">
        <v>4</v>
      </c>
      <c r="X12" s="32">
        <v>0</v>
      </c>
      <c r="Y12" s="32">
        <v>1.2</v>
      </c>
      <c r="Z12" s="32">
        <v>1.3</v>
      </c>
      <c r="AA12" s="32">
        <v>1.8</v>
      </c>
      <c r="AB12" s="32">
        <v>0.4</v>
      </c>
      <c r="AC12" s="32">
        <v>0.7</v>
      </c>
      <c r="AD12" s="32">
        <v>0.6</v>
      </c>
      <c r="AE12" s="32">
        <v>0.6</v>
      </c>
      <c r="AF12" s="5">
        <f t="shared" si="9"/>
        <v>17.657142857142858</v>
      </c>
      <c r="AG12" s="23">
        <f t="shared" si="2"/>
        <v>13</v>
      </c>
      <c r="AH12" s="40"/>
      <c r="AJ12" s="6">
        <f t="shared" si="3"/>
        <v>51.75714285714286</v>
      </c>
      <c r="AK12" s="23">
        <f t="shared" si="4"/>
        <v>10</v>
      </c>
      <c r="AL12" s="7" t="str">
        <f t="shared" si="5"/>
        <v>HERRADI Rita</v>
      </c>
      <c r="AN12" s="45"/>
      <c r="AO12" s="39"/>
      <c r="AP12" s="38"/>
      <c r="AQ12" s="7" t="str">
        <f t="shared" si="6"/>
        <v>HERRADI Rita</v>
      </c>
    </row>
    <row r="13" spans="1:43" ht="20.100000000000001" customHeight="1" x14ac:dyDescent="0.25">
      <c r="A13" s="30" t="s">
        <v>115</v>
      </c>
      <c r="B13" s="31" t="s">
        <v>117</v>
      </c>
      <c r="C13" s="32">
        <v>17.399999999999999</v>
      </c>
      <c r="D13" s="32">
        <v>0</v>
      </c>
      <c r="E13" s="32">
        <v>10</v>
      </c>
      <c r="F13" s="32">
        <v>10</v>
      </c>
      <c r="G13" s="32">
        <v>10</v>
      </c>
      <c r="H13" s="5">
        <f t="shared" si="7"/>
        <v>17.399999999999999</v>
      </c>
      <c r="I13" s="23">
        <f t="shared" si="0"/>
        <v>15</v>
      </c>
      <c r="J13" s="52"/>
      <c r="K13" s="32">
        <v>5</v>
      </c>
      <c r="L13" s="32">
        <v>4</v>
      </c>
      <c r="M13" s="32">
        <v>0</v>
      </c>
      <c r="N13" s="32">
        <v>0.8</v>
      </c>
      <c r="O13" s="32">
        <v>0.9</v>
      </c>
      <c r="P13" s="32">
        <v>0.6</v>
      </c>
      <c r="Q13" s="32">
        <v>0.7</v>
      </c>
      <c r="R13" s="32">
        <v>0.7</v>
      </c>
      <c r="S13" s="5">
        <f t="shared" si="11"/>
        <v>18.259999999999998</v>
      </c>
      <c r="T13" s="23">
        <f t="shared" si="1"/>
        <v>1</v>
      </c>
      <c r="U13" s="47"/>
      <c r="V13" s="32">
        <v>5.2</v>
      </c>
      <c r="W13" s="32">
        <v>4</v>
      </c>
      <c r="X13" s="32">
        <v>0</v>
      </c>
      <c r="Y13" s="32">
        <v>0.9</v>
      </c>
      <c r="Z13" s="32">
        <v>1.3</v>
      </c>
      <c r="AA13" s="32">
        <v>1</v>
      </c>
      <c r="AB13" s="32">
        <v>0.7</v>
      </c>
      <c r="AC13" s="32">
        <v>0.1</v>
      </c>
      <c r="AD13" s="32">
        <v>0.5</v>
      </c>
      <c r="AE13" s="32">
        <v>0.4</v>
      </c>
      <c r="AF13" s="5">
        <f t="shared" si="9"/>
        <v>18.5</v>
      </c>
      <c r="AG13" s="23">
        <f t="shared" si="2"/>
        <v>4</v>
      </c>
      <c r="AH13" s="40"/>
      <c r="AJ13" s="6">
        <f t="shared" si="3"/>
        <v>54.16</v>
      </c>
      <c r="AK13" s="23">
        <f t="shared" si="4"/>
        <v>5</v>
      </c>
      <c r="AL13" s="7" t="str">
        <f t="shared" si="5"/>
        <v>CHERRAT Malak</v>
      </c>
      <c r="AN13" s="45"/>
      <c r="AO13" s="39"/>
      <c r="AP13" s="38"/>
      <c r="AQ13" s="7" t="str">
        <f t="shared" si="6"/>
        <v>CHERRAT Malak</v>
      </c>
    </row>
    <row r="14" spans="1:43" ht="20.100000000000001" customHeight="1" x14ac:dyDescent="0.25">
      <c r="A14" s="30" t="s">
        <v>116</v>
      </c>
      <c r="B14" s="31" t="s">
        <v>117</v>
      </c>
      <c r="C14" s="32">
        <v>17.649999999999999</v>
      </c>
      <c r="D14" s="32">
        <v>0</v>
      </c>
      <c r="E14" s="32">
        <v>10</v>
      </c>
      <c r="F14" s="32">
        <v>10</v>
      </c>
      <c r="G14" s="32">
        <v>10</v>
      </c>
      <c r="H14" s="5">
        <f t="shared" si="7"/>
        <v>17.649999999999999</v>
      </c>
      <c r="I14" s="23">
        <f t="shared" si="0"/>
        <v>13</v>
      </c>
      <c r="J14" s="52"/>
      <c r="K14" s="32">
        <v>4.4000000000000004</v>
      </c>
      <c r="L14" s="32">
        <v>3</v>
      </c>
      <c r="M14" s="32">
        <v>0</v>
      </c>
      <c r="N14" s="32">
        <v>0.2</v>
      </c>
      <c r="O14" s="32">
        <v>0.5</v>
      </c>
      <c r="P14" s="32">
        <v>0.4</v>
      </c>
      <c r="Q14" s="32">
        <v>0.3</v>
      </c>
      <c r="R14" s="32">
        <v>0.4</v>
      </c>
      <c r="S14" s="5">
        <f t="shared" si="11"/>
        <v>17.04</v>
      </c>
      <c r="T14" s="23">
        <f t="shared" si="1"/>
        <v>6</v>
      </c>
      <c r="U14" s="47"/>
      <c r="V14" s="32">
        <v>5.2</v>
      </c>
      <c r="W14" s="32">
        <v>4</v>
      </c>
      <c r="X14" s="32">
        <v>0</v>
      </c>
      <c r="Y14" s="32">
        <v>0.9</v>
      </c>
      <c r="Z14" s="32">
        <v>0.5</v>
      </c>
      <c r="AA14" s="32">
        <v>1.5</v>
      </c>
      <c r="AB14" s="32">
        <v>0.6</v>
      </c>
      <c r="AC14" s="32">
        <v>0.2</v>
      </c>
      <c r="AD14" s="32">
        <v>0.5</v>
      </c>
      <c r="AE14" s="32">
        <v>0.2</v>
      </c>
      <c r="AF14" s="5">
        <f t="shared" si="9"/>
        <v>18.571428571428569</v>
      </c>
      <c r="AG14" s="23">
        <f t="shared" si="2"/>
        <v>3</v>
      </c>
      <c r="AH14" s="40"/>
      <c r="AJ14" s="6">
        <f t="shared" si="3"/>
        <v>53.261428571428567</v>
      </c>
      <c r="AK14" s="23">
        <f t="shared" si="4"/>
        <v>7</v>
      </c>
      <c r="AL14" s="7" t="str">
        <f t="shared" si="5"/>
        <v>GRIMEH Nouha</v>
      </c>
      <c r="AN14" s="46"/>
      <c r="AO14" s="39"/>
      <c r="AP14" s="38"/>
      <c r="AQ14" s="7" t="str">
        <f t="shared" si="6"/>
        <v>GRIMEH Nouha</v>
      </c>
    </row>
    <row r="15" spans="1:43" ht="20.100000000000001" customHeight="1" x14ac:dyDescent="0.25">
      <c r="A15" s="33" t="s">
        <v>119</v>
      </c>
      <c r="B15" s="34" t="s">
        <v>118</v>
      </c>
      <c r="C15" s="35">
        <v>18.8</v>
      </c>
      <c r="D15" s="35">
        <v>0</v>
      </c>
      <c r="E15" s="35">
        <v>10</v>
      </c>
      <c r="F15" s="35">
        <v>10</v>
      </c>
      <c r="G15" s="35">
        <v>10</v>
      </c>
      <c r="H15" s="27">
        <f t="shared" si="7"/>
        <v>18.8</v>
      </c>
      <c r="I15" s="23">
        <f t="shared" si="0"/>
        <v>8</v>
      </c>
      <c r="J15" s="52">
        <f>LARGE(H15:H17,1)+LARGE(H15:H17,2)+LARGE(H15:H17,3)</f>
        <v>54.900000000000006</v>
      </c>
      <c r="K15" s="35">
        <v>4</v>
      </c>
      <c r="L15" s="35">
        <v>3</v>
      </c>
      <c r="M15" s="35">
        <v>2</v>
      </c>
      <c r="N15" s="35">
        <v>2.2000000000000002</v>
      </c>
      <c r="O15" s="35">
        <v>1.8</v>
      </c>
      <c r="P15" s="35">
        <v>2.8</v>
      </c>
      <c r="Q15" s="35">
        <v>2</v>
      </c>
      <c r="R15" s="35">
        <v>2.2000000000000002</v>
      </c>
      <c r="S15" s="27">
        <f t="shared" si="11"/>
        <v>12.8</v>
      </c>
      <c r="T15" s="23">
        <f t="shared" si="1"/>
        <v>15</v>
      </c>
      <c r="U15" s="47">
        <f>LARGE(S15:S17,1)+LARGE(S15:S17,2)+LARGE(S15:S17,3)</f>
        <v>44.480000000000004</v>
      </c>
      <c r="V15" s="35">
        <v>5</v>
      </c>
      <c r="W15" s="35">
        <v>4</v>
      </c>
      <c r="X15" s="35">
        <v>0</v>
      </c>
      <c r="Y15" s="35">
        <v>0.6</v>
      </c>
      <c r="Z15" s="35">
        <v>1</v>
      </c>
      <c r="AA15" s="35">
        <v>1.6</v>
      </c>
      <c r="AB15" s="35">
        <v>0.7</v>
      </c>
      <c r="AC15" s="35">
        <v>0.6</v>
      </c>
      <c r="AD15" s="35">
        <v>0.7</v>
      </c>
      <c r="AE15" s="35">
        <v>0.3</v>
      </c>
      <c r="AF15" s="27">
        <f t="shared" si="9"/>
        <v>18.214285714285715</v>
      </c>
      <c r="AG15" s="23">
        <f t="shared" si="2"/>
        <v>8</v>
      </c>
      <c r="AH15" s="40">
        <f>LARGE(AF15:AF17,1)+LARGE(AF15:AF17,2)+LARGE(AF15:AF17,3)</f>
        <v>53.985714285714288</v>
      </c>
      <c r="AJ15" s="29">
        <f t="shared" si="3"/>
        <v>49.814285714285717</v>
      </c>
      <c r="AK15" s="23">
        <f t="shared" si="4"/>
        <v>15</v>
      </c>
      <c r="AL15" s="2" t="str">
        <f t="shared" si="5"/>
        <v>BOUYAQUINE Houda</v>
      </c>
      <c r="AN15" s="65">
        <f>AH15+U15+J15</f>
        <v>153.36571428571429</v>
      </c>
      <c r="AO15" s="39">
        <f>RANK(AN15,$AN$5:$AN$21)</f>
        <v>5</v>
      </c>
      <c r="AP15" s="39" t="str">
        <f t="shared" ref="AP15" si="14">B15</f>
        <v>EAJ CF2</v>
      </c>
      <c r="AQ15" s="2" t="str">
        <f t="shared" si="6"/>
        <v>BOUYAQUINE Houda</v>
      </c>
    </row>
    <row r="16" spans="1:43" ht="20.100000000000001" customHeight="1" x14ac:dyDescent="0.25">
      <c r="A16" s="33" t="s">
        <v>120</v>
      </c>
      <c r="B16" s="34" t="s">
        <v>118</v>
      </c>
      <c r="C16" s="35">
        <v>18.899999999999999</v>
      </c>
      <c r="D16" s="35">
        <v>0</v>
      </c>
      <c r="E16" s="35">
        <v>10</v>
      </c>
      <c r="F16" s="35">
        <v>10</v>
      </c>
      <c r="G16" s="35">
        <v>10</v>
      </c>
      <c r="H16" s="27">
        <f t="shared" si="7"/>
        <v>18.899999999999999</v>
      </c>
      <c r="I16" s="23">
        <f t="shared" si="0"/>
        <v>7</v>
      </c>
      <c r="J16" s="52"/>
      <c r="K16" s="35">
        <v>4.4000000000000004</v>
      </c>
      <c r="L16" s="35">
        <v>4</v>
      </c>
      <c r="M16" s="35">
        <v>0</v>
      </c>
      <c r="N16" s="35">
        <v>0.8</v>
      </c>
      <c r="O16" s="35">
        <v>1.8</v>
      </c>
      <c r="P16" s="35">
        <v>1.6</v>
      </c>
      <c r="Q16" s="35">
        <v>2</v>
      </c>
      <c r="R16" s="35">
        <v>1.9</v>
      </c>
      <c r="S16" s="27">
        <f t="shared" si="11"/>
        <v>16.78</v>
      </c>
      <c r="T16" s="23">
        <f t="shared" si="1"/>
        <v>8</v>
      </c>
      <c r="U16" s="47"/>
      <c r="V16" s="35">
        <v>5.2</v>
      </c>
      <c r="W16" s="35">
        <v>4</v>
      </c>
      <c r="X16" s="35">
        <v>0</v>
      </c>
      <c r="Y16" s="35">
        <v>1.2</v>
      </c>
      <c r="Z16" s="35">
        <v>1.8</v>
      </c>
      <c r="AA16" s="35">
        <v>2</v>
      </c>
      <c r="AB16" s="35">
        <v>1.3</v>
      </c>
      <c r="AC16" s="35">
        <v>1.5</v>
      </c>
      <c r="AD16" s="35">
        <v>1.1000000000000001</v>
      </c>
      <c r="AE16" s="35">
        <v>0.5</v>
      </c>
      <c r="AF16" s="27">
        <f t="shared" si="9"/>
        <v>17.857142857142854</v>
      </c>
      <c r="AG16" s="23">
        <f t="shared" si="2"/>
        <v>12</v>
      </c>
      <c r="AH16" s="40"/>
      <c r="AJ16" s="29">
        <f t="shared" si="3"/>
        <v>53.537142857142854</v>
      </c>
      <c r="AK16" s="23">
        <f t="shared" si="4"/>
        <v>6</v>
      </c>
      <c r="AL16" s="2" t="str">
        <f t="shared" si="5"/>
        <v>BAYROUNE Hajar</v>
      </c>
      <c r="AN16" s="65"/>
      <c r="AO16" s="39"/>
      <c r="AP16" s="39"/>
      <c r="AQ16" s="2" t="str">
        <f t="shared" si="6"/>
        <v>BAYROUNE Hajar</v>
      </c>
    </row>
    <row r="17" spans="1:43" ht="20.100000000000001" customHeight="1" x14ac:dyDescent="0.25">
      <c r="A17" s="33" t="s">
        <v>121</v>
      </c>
      <c r="B17" s="34" t="s">
        <v>118</v>
      </c>
      <c r="C17" s="35">
        <v>17.2</v>
      </c>
      <c r="D17" s="35">
        <v>0</v>
      </c>
      <c r="E17" s="35">
        <v>10</v>
      </c>
      <c r="F17" s="35">
        <v>10</v>
      </c>
      <c r="G17" s="35">
        <v>10</v>
      </c>
      <c r="H17" s="27">
        <f t="shared" si="7"/>
        <v>17.2</v>
      </c>
      <c r="I17" s="23">
        <f t="shared" si="0"/>
        <v>17</v>
      </c>
      <c r="J17" s="52"/>
      <c r="K17" s="35">
        <v>3.2</v>
      </c>
      <c r="L17" s="35">
        <v>3</v>
      </c>
      <c r="M17" s="35">
        <v>0</v>
      </c>
      <c r="N17" s="35">
        <v>1.6</v>
      </c>
      <c r="O17" s="35">
        <v>1.6</v>
      </c>
      <c r="P17" s="35">
        <v>1</v>
      </c>
      <c r="Q17" s="35">
        <v>1</v>
      </c>
      <c r="R17" s="35">
        <v>1.3</v>
      </c>
      <c r="S17" s="27">
        <f t="shared" ref="S17:S21" si="15">K17+L17-M17+(10-((N17+O17+P17+Q17+R17)/5))</f>
        <v>14.899999999999999</v>
      </c>
      <c r="T17" s="23">
        <f t="shared" si="1"/>
        <v>12</v>
      </c>
      <c r="U17" s="47"/>
      <c r="V17" s="35">
        <v>5</v>
      </c>
      <c r="W17" s="35">
        <v>4</v>
      </c>
      <c r="X17" s="35">
        <v>0</v>
      </c>
      <c r="Y17" s="35">
        <v>1.2</v>
      </c>
      <c r="Z17" s="35">
        <v>1.5</v>
      </c>
      <c r="AA17" s="35">
        <v>0.8</v>
      </c>
      <c r="AB17" s="35">
        <v>0.6</v>
      </c>
      <c r="AC17" s="35">
        <v>0.8</v>
      </c>
      <c r="AD17" s="35">
        <v>2.2000000000000002</v>
      </c>
      <c r="AE17" s="35">
        <v>0.5</v>
      </c>
      <c r="AF17" s="27">
        <f t="shared" si="9"/>
        <v>17.914285714285715</v>
      </c>
      <c r="AG17" s="23">
        <f t="shared" si="2"/>
        <v>11</v>
      </c>
      <c r="AH17" s="40"/>
      <c r="AJ17" s="29">
        <f t="shared" si="3"/>
        <v>50.01428571428572</v>
      </c>
      <c r="AK17" s="23">
        <f t="shared" si="4"/>
        <v>14</v>
      </c>
      <c r="AL17" s="2" t="str">
        <f t="shared" si="5"/>
        <v>IRAQI Yasmine</v>
      </c>
      <c r="AN17" s="65"/>
      <c r="AO17" s="39"/>
      <c r="AP17" s="39"/>
      <c r="AQ17" s="2" t="str">
        <f t="shared" si="6"/>
        <v>IRAQI Yasmine</v>
      </c>
    </row>
    <row r="18" spans="1:43" ht="20.100000000000001" customHeight="1" x14ac:dyDescent="0.25">
      <c r="A18" s="30" t="s">
        <v>128</v>
      </c>
      <c r="B18" s="31" t="s">
        <v>131</v>
      </c>
      <c r="C18" s="32">
        <v>18.7</v>
      </c>
      <c r="D18" s="32">
        <v>0</v>
      </c>
      <c r="E18" s="32">
        <v>10</v>
      </c>
      <c r="F18" s="32">
        <v>10</v>
      </c>
      <c r="G18" s="32">
        <v>10</v>
      </c>
      <c r="H18" s="5">
        <f t="shared" si="7"/>
        <v>18.7</v>
      </c>
      <c r="I18" s="23">
        <f t="shared" si="0"/>
        <v>10</v>
      </c>
      <c r="J18" s="52">
        <f>LARGE(H18:H20,1)+LARGE(H18:H20,2)+LARGE(H18:H20,3)</f>
        <v>56.7</v>
      </c>
      <c r="K18" s="32">
        <v>5.2</v>
      </c>
      <c r="L18" s="32">
        <v>3</v>
      </c>
      <c r="M18" s="32">
        <v>0</v>
      </c>
      <c r="N18" s="32">
        <v>3.7</v>
      </c>
      <c r="O18" s="32">
        <v>3.5</v>
      </c>
      <c r="P18" s="32">
        <v>3</v>
      </c>
      <c r="Q18" s="32">
        <v>3.4</v>
      </c>
      <c r="R18" s="32">
        <v>3.4</v>
      </c>
      <c r="S18" s="5">
        <f t="shared" si="15"/>
        <v>14.799999999999999</v>
      </c>
      <c r="T18" s="23">
        <f t="shared" si="1"/>
        <v>13</v>
      </c>
      <c r="U18" s="47">
        <f>LARGE(S18:S20,1)+LARGE(S18:S20,2)+LARGE(S18:S20,3)</f>
        <v>49.76</v>
      </c>
      <c r="V18" s="32">
        <v>5.2</v>
      </c>
      <c r="W18" s="32">
        <v>4</v>
      </c>
      <c r="X18" s="32">
        <v>0</v>
      </c>
      <c r="Y18" s="32">
        <v>0.5</v>
      </c>
      <c r="Z18" s="32">
        <v>1.3</v>
      </c>
      <c r="AA18" s="32">
        <v>0.8</v>
      </c>
      <c r="AB18" s="32">
        <v>0.6</v>
      </c>
      <c r="AC18" s="32">
        <v>1.2</v>
      </c>
      <c r="AD18" s="32">
        <v>1</v>
      </c>
      <c r="AE18" s="32">
        <v>0.9</v>
      </c>
      <c r="AF18" s="5">
        <f t="shared" si="9"/>
        <v>18.299999999999997</v>
      </c>
      <c r="AG18" s="23">
        <f t="shared" si="2"/>
        <v>6</v>
      </c>
      <c r="AH18" s="40">
        <f>LARGE(AF18:AF20,1)+LARGE(AF18:AF20,2)+LARGE(AF18:AF20,3)</f>
        <v>55.142857142857139</v>
      </c>
      <c r="AJ18" s="6">
        <f t="shared" si="3"/>
        <v>51.8</v>
      </c>
      <c r="AK18" s="23">
        <f t="shared" si="4"/>
        <v>9</v>
      </c>
      <c r="AL18" s="7" t="str">
        <f t="shared" si="5"/>
        <v>Attachi Salma</v>
      </c>
      <c r="AN18" s="66">
        <f>AH18+U18+J18</f>
        <v>161.60285714285715</v>
      </c>
      <c r="AO18" s="39">
        <f>RANK(AN18,$AN$5:$AN$21)</f>
        <v>1</v>
      </c>
      <c r="AP18" s="38" t="str">
        <f t="shared" ref="AP18" si="16">B18</f>
        <v>LRD CF1</v>
      </c>
      <c r="AQ18" s="7" t="str">
        <f t="shared" si="6"/>
        <v>Attachi Salma</v>
      </c>
    </row>
    <row r="19" spans="1:43" ht="20.100000000000001" customHeight="1" x14ac:dyDescent="0.25">
      <c r="A19" s="30" t="s">
        <v>129</v>
      </c>
      <c r="B19" s="31" t="s">
        <v>131</v>
      </c>
      <c r="C19" s="32">
        <v>18.8</v>
      </c>
      <c r="D19" s="32">
        <v>0</v>
      </c>
      <c r="E19" s="32">
        <v>10</v>
      </c>
      <c r="F19" s="32">
        <v>10</v>
      </c>
      <c r="G19" s="32">
        <v>10</v>
      </c>
      <c r="H19" s="5">
        <f t="shared" si="7"/>
        <v>18.8</v>
      </c>
      <c r="I19" s="23">
        <f t="shared" si="0"/>
        <v>8</v>
      </c>
      <c r="J19" s="52"/>
      <c r="K19" s="36">
        <v>4.4000000000000004</v>
      </c>
      <c r="L19" s="36">
        <v>4</v>
      </c>
      <c r="M19" s="36">
        <v>0</v>
      </c>
      <c r="N19" s="32">
        <v>1.3</v>
      </c>
      <c r="O19" s="32">
        <v>1.1000000000000001</v>
      </c>
      <c r="P19" s="32">
        <v>1.2</v>
      </c>
      <c r="Q19" s="32">
        <v>1.2</v>
      </c>
      <c r="R19" s="32">
        <v>1.2</v>
      </c>
      <c r="S19" s="5">
        <f t="shared" si="15"/>
        <v>17.200000000000003</v>
      </c>
      <c r="T19" s="23">
        <f t="shared" si="1"/>
        <v>5</v>
      </c>
      <c r="U19" s="47"/>
      <c r="V19" s="32">
        <v>4.8</v>
      </c>
      <c r="W19" s="32">
        <v>4</v>
      </c>
      <c r="X19" s="32">
        <v>0</v>
      </c>
      <c r="Y19" s="32">
        <v>0.8</v>
      </c>
      <c r="Z19" s="32">
        <v>0.7</v>
      </c>
      <c r="AA19" s="32">
        <v>0.3</v>
      </c>
      <c r="AB19" s="32">
        <v>0.4</v>
      </c>
      <c r="AC19" s="32">
        <v>0.5</v>
      </c>
      <c r="AD19" s="32">
        <v>0.5</v>
      </c>
      <c r="AE19" s="32">
        <v>0.8</v>
      </c>
      <c r="AF19" s="5">
        <f t="shared" si="9"/>
        <v>18.228571428571428</v>
      </c>
      <c r="AG19" s="23">
        <f t="shared" si="2"/>
        <v>7</v>
      </c>
      <c r="AH19" s="40"/>
      <c r="AJ19" s="6">
        <f t="shared" si="3"/>
        <v>54.228571428571428</v>
      </c>
      <c r="AK19" s="23">
        <f t="shared" si="4"/>
        <v>4</v>
      </c>
      <c r="AL19" s="7" t="str">
        <f t="shared" si="5"/>
        <v>Barata Anne Caroline</v>
      </c>
      <c r="AN19" s="66"/>
      <c r="AO19" s="39"/>
      <c r="AP19" s="38"/>
      <c r="AQ19" s="7" t="str">
        <f t="shared" si="6"/>
        <v>Barata Anne Caroline</v>
      </c>
    </row>
    <row r="20" spans="1:43" ht="20.100000000000001" customHeight="1" x14ac:dyDescent="0.25">
      <c r="A20" s="30" t="s">
        <v>130</v>
      </c>
      <c r="B20" s="31" t="s">
        <v>131</v>
      </c>
      <c r="C20" s="32">
        <v>19.2</v>
      </c>
      <c r="D20" s="32">
        <v>0</v>
      </c>
      <c r="E20" s="32">
        <v>10</v>
      </c>
      <c r="F20" s="32">
        <v>10</v>
      </c>
      <c r="G20" s="32">
        <v>10</v>
      </c>
      <c r="H20" s="5">
        <f t="shared" si="7"/>
        <v>19.2</v>
      </c>
      <c r="I20" s="23">
        <f t="shared" si="0"/>
        <v>4</v>
      </c>
      <c r="J20" s="52"/>
      <c r="K20" s="32">
        <v>5.6</v>
      </c>
      <c r="L20" s="32">
        <v>4</v>
      </c>
      <c r="M20" s="32">
        <v>0</v>
      </c>
      <c r="N20" s="32">
        <v>1.7</v>
      </c>
      <c r="O20" s="32">
        <v>1.4</v>
      </c>
      <c r="P20" s="32">
        <v>2.2999999999999998</v>
      </c>
      <c r="Q20" s="32">
        <v>2</v>
      </c>
      <c r="R20" s="32">
        <v>1.8</v>
      </c>
      <c r="S20" s="5">
        <f t="shared" si="15"/>
        <v>17.759999999999998</v>
      </c>
      <c r="T20" s="23">
        <f t="shared" si="1"/>
        <v>3</v>
      </c>
      <c r="U20" s="47"/>
      <c r="V20" s="32">
        <v>5.6</v>
      </c>
      <c r="W20" s="32">
        <v>4</v>
      </c>
      <c r="X20" s="32">
        <v>0</v>
      </c>
      <c r="Y20" s="32">
        <v>1</v>
      </c>
      <c r="Z20" s="32">
        <v>1.4</v>
      </c>
      <c r="AA20" s="32">
        <v>1.4</v>
      </c>
      <c r="AB20" s="32">
        <v>1</v>
      </c>
      <c r="AC20" s="32">
        <v>0.7</v>
      </c>
      <c r="AD20" s="32">
        <v>0.9</v>
      </c>
      <c r="AE20" s="32">
        <v>0.5</v>
      </c>
      <c r="AF20" s="5">
        <f t="shared" si="9"/>
        <v>18.614285714285714</v>
      </c>
      <c r="AG20" s="23">
        <f t="shared" si="2"/>
        <v>2</v>
      </c>
      <c r="AH20" s="40"/>
      <c r="AJ20" s="6">
        <f t="shared" si="3"/>
        <v>55.574285714285708</v>
      </c>
      <c r="AK20" s="23">
        <f t="shared" si="4"/>
        <v>1</v>
      </c>
      <c r="AL20" s="7" t="str">
        <f t="shared" si="5"/>
        <v>Campo Lucia</v>
      </c>
      <c r="AN20" s="66"/>
      <c r="AO20" s="39"/>
      <c r="AP20" s="38"/>
      <c r="AQ20" s="7" t="str">
        <f t="shared" si="6"/>
        <v>Campo Lucia</v>
      </c>
    </row>
    <row r="21" spans="1:43" ht="20.100000000000001" customHeight="1" x14ac:dyDescent="0.25">
      <c r="A21" s="33" t="s">
        <v>126</v>
      </c>
      <c r="B21" s="34" t="s">
        <v>127</v>
      </c>
      <c r="C21" s="35">
        <v>17.7</v>
      </c>
      <c r="D21" s="35">
        <v>0</v>
      </c>
      <c r="E21" s="35">
        <v>10</v>
      </c>
      <c r="F21" s="35">
        <v>10</v>
      </c>
      <c r="G21" s="35">
        <v>10</v>
      </c>
      <c r="H21" s="27">
        <f t="shared" si="7"/>
        <v>17.7</v>
      </c>
      <c r="I21" s="23">
        <f t="shared" si="0"/>
        <v>12</v>
      </c>
      <c r="J21" s="24"/>
      <c r="K21" s="35">
        <v>4.8</v>
      </c>
      <c r="L21" s="35">
        <v>3</v>
      </c>
      <c r="M21" s="35">
        <v>0</v>
      </c>
      <c r="N21" s="35">
        <v>0.8</v>
      </c>
      <c r="O21" s="35">
        <v>0.8</v>
      </c>
      <c r="P21" s="35">
        <v>1</v>
      </c>
      <c r="Q21" s="35">
        <v>0.9</v>
      </c>
      <c r="R21" s="35">
        <v>0.9</v>
      </c>
      <c r="S21" s="27">
        <f t="shared" si="15"/>
        <v>16.919999999999998</v>
      </c>
      <c r="T21" s="23">
        <f t="shared" si="1"/>
        <v>7</v>
      </c>
      <c r="U21" s="22"/>
      <c r="V21" s="35">
        <v>4.5999999999999996</v>
      </c>
      <c r="W21" s="35">
        <v>3</v>
      </c>
      <c r="X21" s="35">
        <v>1</v>
      </c>
      <c r="Y21" s="35">
        <v>0.8</v>
      </c>
      <c r="Z21" s="35">
        <v>0.8</v>
      </c>
      <c r="AA21" s="35">
        <v>1</v>
      </c>
      <c r="AB21" s="35">
        <v>0.8</v>
      </c>
      <c r="AC21" s="35">
        <v>0.2</v>
      </c>
      <c r="AD21" s="35">
        <v>0.3</v>
      </c>
      <c r="AE21" s="35">
        <v>0.2</v>
      </c>
      <c r="AF21" s="27">
        <f t="shared" si="9"/>
        <v>16.014285714285712</v>
      </c>
      <c r="AG21" s="23">
        <f t="shared" si="2"/>
        <v>17</v>
      </c>
      <c r="AH21" s="21"/>
      <c r="AJ21" s="29">
        <f t="shared" si="3"/>
        <v>50.63428571428571</v>
      </c>
      <c r="AK21" s="23">
        <f t="shared" si="4"/>
        <v>12</v>
      </c>
      <c r="AL21" s="2" t="str">
        <f t="shared" si="5"/>
        <v>BOUKAIDI AYA</v>
      </c>
      <c r="AN21" s="25"/>
      <c r="AO21" s="26"/>
      <c r="AP21" s="26"/>
      <c r="AQ21" s="2"/>
    </row>
  </sheetData>
  <sheetProtection algorithmName="SHA-512" hashValue="qzej7F9y1GOXmGqVnVlFroFVkt9tpJEbS743qKiFLaqxYymN1nwFEO49B9sRg16aFnd0UbnC56yf7Pb6jK/fhQ==" saltValue="HOxbE8n4jkH+tKTJekNTVA==" spinCount="100000" sheet="1" objects="1" scenarios="1"/>
  <mergeCells count="46">
    <mergeCell ref="AN18:AN20"/>
    <mergeCell ref="AO18:AO20"/>
    <mergeCell ref="AP18:AP20"/>
    <mergeCell ref="J11:J14"/>
    <mergeCell ref="AN11:AN14"/>
    <mergeCell ref="AO11:AO14"/>
    <mergeCell ref="AP11:AP14"/>
    <mergeCell ref="AP15:AP17"/>
    <mergeCell ref="AN15:AN17"/>
    <mergeCell ref="AO15:AO17"/>
    <mergeCell ref="AN5:AN7"/>
    <mergeCell ref="AO5:AO7"/>
    <mergeCell ref="AP5:AP7"/>
    <mergeCell ref="J8:J10"/>
    <mergeCell ref="U8:U10"/>
    <mergeCell ref="AH8:AH10"/>
    <mergeCell ref="AN8:AN10"/>
    <mergeCell ref="AO8:AO10"/>
    <mergeCell ref="AP8:AP10"/>
    <mergeCell ref="J5:J7"/>
    <mergeCell ref="U5:U7"/>
    <mergeCell ref="AH5:AH7"/>
    <mergeCell ref="A3:A4"/>
    <mergeCell ref="B3:B4"/>
    <mergeCell ref="A1:AP1"/>
    <mergeCell ref="J3:J4"/>
    <mergeCell ref="K3:S3"/>
    <mergeCell ref="T3:T4"/>
    <mergeCell ref="U3:U4"/>
    <mergeCell ref="V3:AF3"/>
    <mergeCell ref="AJ3:AJ4"/>
    <mergeCell ref="AN3:AN4"/>
    <mergeCell ref="AO3:AO4"/>
    <mergeCell ref="C3:H3"/>
    <mergeCell ref="I3:I4"/>
    <mergeCell ref="AG3:AG4"/>
    <mergeCell ref="AH3:AH4"/>
    <mergeCell ref="AK3:AK4"/>
    <mergeCell ref="U11:U14"/>
    <mergeCell ref="AH11:AH14"/>
    <mergeCell ref="J18:J20"/>
    <mergeCell ref="U18:U20"/>
    <mergeCell ref="AH18:AH20"/>
    <mergeCell ref="J15:J17"/>
    <mergeCell ref="U15:U17"/>
    <mergeCell ref="AH15:AH17"/>
  </mergeCells>
  <conditionalFormatting sqref="AK5:AK7 AK9:AK10 AK21 AK15:AK17 I15:I17 T15:T17 AG15:AG17 I5:I10 T5:T10 AG5:AG10">
    <cfRule type="cellIs" dxfId="197" priority="99" operator="equal">
      <formula>2</formula>
    </cfRule>
    <cfRule type="cellIs" dxfId="196" priority="103" operator="equal">
      <formula>3</formula>
    </cfRule>
    <cfRule type="cellIs" dxfId="195" priority="104" operator="equal">
      <formula>2</formula>
    </cfRule>
    <cfRule type="cellIs" dxfId="194" priority="105" operator="equal">
      <formula>1</formula>
    </cfRule>
  </conditionalFormatting>
  <conditionalFormatting sqref="AO5:AO10 AO15:AO21">
    <cfRule type="cellIs" dxfId="193" priority="100" operator="equal">
      <formula>3</formula>
    </cfRule>
    <cfRule type="cellIs" dxfId="192" priority="101" operator="equal">
      <formula>2</formula>
    </cfRule>
    <cfRule type="cellIs" dxfId="191" priority="102" operator="equal">
      <formula>1</formula>
    </cfRule>
  </conditionalFormatting>
  <conditionalFormatting sqref="I21">
    <cfRule type="cellIs" dxfId="190" priority="83" operator="equal">
      <formula>2</formula>
    </cfRule>
    <cfRule type="cellIs" dxfId="189" priority="84" operator="equal">
      <formula>3</formula>
    </cfRule>
    <cfRule type="cellIs" dxfId="188" priority="85" operator="equal">
      <formula>2</formula>
    </cfRule>
    <cfRule type="cellIs" dxfId="187" priority="86" operator="equal">
      <formula>1</formula>
    </cfRule>
  </conditionalFormatting>
  <conditionalFormatting sqref="T21">
    <cfRule type="cellIs" dxfId="186" priority="79" operator="equal">
      <formula>2</formula>
    </cfRule>
    <cfRule type="cellIs" dxfId="185" priority="80" operator="equal">
      <formula>3</formula>
    </cfRule>
    <cfRule type="cellIs" dxfId="184" priority="81" operator="equal">
      <formula>2</formula>
    </cfRule>
    <cfRule type="cellIs" dxfId="183" priority="82" operator="equal">
      <formula>1</formula>
    </cfRule>
  </conditionalFormatting>
  <conditionalFormatting sqref="AG21">
    <cfRule type="cellIs" dxfId="182" priority="75" operator="equal">
      <formula>2</formula>
    </cfRule>
    <cfRule type="cellIs" dxfId="181" priority="76" operator="equal">
      <formula>3</formula>
    </cfRule>
    <cfRule type="cellIs" dxfId="180" priority="77" operator="equal">
      <formula>2</formula>
    </cfRule>
    <cfRule type="cellIs" dxfId="179" priority="78" operator="equal">
      <formula>1</formula>
    </cfRule>
  </conditionalFormatting>
  <conditionalFormatting sqref="AK11:AK14">
    <cfRule type="cellIs" dxfId="178" priority="68" operator="equal">
      <formula>2</formula>
    </cfRule>
    <cfRule type="cellIs" dxfId="177" priority="72" operator="equal">
      <formula>3</formula>
    </cfRule>
    <cfRule type="cellIs" dxfId="176" priority="73" operator="equal">
      <formula>2</formula>
    </cfRule>
    <cfRule type="cellIs" dxfId="175" priority="74" operator="equal">
      <formula>1</formula>
    </cfRule>
  </conditionalFormatting>
  <conditionalFormatting sqref="AO11:AO14">
    <cfRule type="cellIs" dxfId="174" priority="69" operator="equal">
      <formula>3</formula>
    </cfRule>
    <cfRule type="cellIs" dxfId="173" priority="70" operator="equal">
      <formula>2</formula>
    </cfRule>
    <cfRule type="cellIs" dxfId="172" priority="71" operator="equal">
      <formula>1</formula>
    </cfRule>
  </conditionalFormatting>
  <conditionalFormatting sqref="I11:I14">
    <cfRule type="cellIs" dxfId="171" priority="64" operator="equal">
      <formula>2</formula>
    </cfRule>
    <cfRule type="cellIs" dxfId="170" priority="65" operator="equal">
      <formula>3</formula>
    </cfRule>
    <cfRule type="cellIs" dxfId="169" priority="66" operator="equal">
      <formula>2</formula>
    </cfRule>
    <cfRule type="cellIs" dxfId="168" priority="67" operator="equal">
      <formula>1</formula>
    </cfRule>
  </conditionalFormatting>
  <conditionalFormatting sqref="T11:T14">
    <cfRule type="cellIs" dxfId="167" priority="60" operator="equal">
      <formula>2</formula>
    </cfRule>
    <cfRule type="cellIs" dxfId="166" priority="61" operator="equal">
      <formula>3</formula>
    </cfRule>
    <cfRule type="cellIs" dxfId="165" priority="62" operator="equal">
      <formula>2</formula>
    </cfRule>
    <cfRule type="cellIs" dxfId="164" priority="63" operator="equal">
      <formula>1</formula>
    </cfRule>
  </conditionalFormatting>
  <conditionalFormatting sqref="AG11:AG14">
    <cfRule type="cellIs" dxfId="163" priority="56" operator="equal">
      <formula>2</formula>
    </cfRule>
    <cfRule type="cellIs" dxfId="162" priority="57" operator="equal">
      <formula>3</formula>
    </cfRule>
    <cfRule type="cellIs" dxfId="161" priority="58" operator="equal">
      <formula>2</formula>
    </cfRule>
    <cfRule type="cellIs" dxfId="160" priority="59" operator="equal">
      <formula>1</formula>
    </cfRule>
  </conditionalFormatting>
  <conditionalFormatting sqref="AK18:AK20">
    <cfRule type="cellIs" dxfId="159" priority="49" operator="equal">
      <formula>2</formula>
    </cfRule>
    <cfRule type="cellIs" dxfId="158" priority="53" operator="equal">
      <formula>3</formula>
    </cfRule>
    <cfRule type="cellIs" dxfId="157" priority="54" operator="equal">
      <formula>2</formula>
    </cfRule>
    <cfRule type="cellIs" dxfId="156" priority="55" operator="equal">
      <formula>1</formula>
    </cfRule>
  </conditionalFormatting>
  <conditionalFormatting sqref="I18:I20">
    <cfRule type="cellIs" dxfId="155" priority="45" operator="equal">
      <formula>2</formula>
    </cfRule>
    <cfRule type="cellIs" dxfId="154" priority="46" operator="equal">
      <formula>3</formula>
    </cfRule>
    <cfRule type="cellIs" dxfId="153" priority="47" operator="equal">
      <formula>2</formula>
    </cfRule>
    <cfRule type="cellIs" dxfId="152" priority="48" operator="equal">
      <formula>1</formula>
    </cfRule>
  </conditionalFormatting>
  <conditionalFormatting sqref="T18:T20">
    <cfRule type="cellIs" dxfId="151" priority="41" operator="equal">
      <formula>2</formula>
    </cfRule>
    <cfRule type="cellIs" dxfId="150" priority="42" operator="equal">
      <formula>3</formula>
    </cfRule>
    <cfRule type="cellIs" dxfId="149" priority="43" operator="equal">
      <formula>2</formula>
    </cfRule>
    <cfRule type="cellIs" dxfId="148" priority="44" operator="equal">
      <formula>1</formula>
    </cfRule>
  </conditionalFormatting>
  <conditionalFormatting sqref="AG18:AG20">
    <cfRule type="cellIs" dxfId="147" priority="37" operator="equal">
      <formula>2</formula>
    </cfRule>
    <cfRule type="cellIs" dxfId="146" priority="38" operator="equal">
      <formula>3</formula>
    </cfRule>
    <cfRule type="cellIs" dxfId="145" priority="39" operator="equal">
      <formula>2</formula>
    </cfRule>
    <cfRule type="cellIs" dxfId="144" priority="40" operator="equal">
      <formula>1</formula>
    </cfRule>
  </conditionalFormatting>
  <conditionalFormatting sqref="AK8">
    <cfRule type="cellIs" dxfId="143" priority="1" operator="equal">
      <formula>2</formula>
    </cfRule>
    <cfRule type="cellIs" dxfId="142" priority="2" operator="equal">
      <formula>3</formula>
    </cfRule>
    <cfRule type="cellIs" dxfId="141" priority="3" operator="equal">
      <formula>2</formula>
    </cfRule>
    <cfRule type="cellIs" dxfId="140" priority="4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opLeftCell="I1" zoomScale="70" zoomScaleNormal="70" workbookViewId="0">
      <selection activeCell="M16" sqref="M16"/>
    </sheetView>
  </sheetViews>
  <sheetFormatPr baseColWidth="10" defaultRowHeight="12.75" x14ac:dyDescent="0.25"/>
  <cols>
    <col min="1" max="1" width="40" style="1" customWidth="1"/>
    <col min="2" max="2" width="11" style="1" customWidth="1"/>
    <col min="3" max="3" width="9.7109375" style="1" customWidth="1"/>
    <col min="4" max="4" width="10.7109375" style="1" customWidth="1"/>
    <col min="5" max="8" width="7.7109375" style="1" customWidth="1"/>
    <col min="9" max="9" width="14.7109375" style="1" customWidth="1"/>
    <col min="10" max="10" width="13.85546875" style="1" customWidth="1"/>
    <col min="11" max="12" width="7.7109375" style="1" customWidth="1"/>
    <col min="13" max="13" width="10.7109375" style="1" customWidth="1"/>
    <col min="14" max="17" width="7.7109375" style="1" customWidth="1"/>
    <col min="18" max="19" width="14.7109375" style="1" customWidth="1"/>
    <col min="20" max="20" width="13.85546875" style="1" customWidth="1"/>
    <col min="21" max="22" width="7.7109375" style="1" customWidth="1"/>
    <col min="23" max="23" width="10.7109375" style="1" customWidth="1"/>
    <col min="24" max="30" width="7.7109375" style="1" customWidth="1"/>
    <col min="31" max="31" width="14.7109375" style="1" customWidth="1"/>
    <col min="32" max="32" width="13.85546875" style="1" customWidth="1"/>
    <col min="33" max="33" width="4.7109375" style="1" customWidth="1"/>
    <col min="34" max="35" width="20.7109375" style="1" customWidth="1"/>
    <col min="36" max="36" width="30.5703125" style="17" customWidth="1"/>
    <col min="37" max="37" width="4.7109375" style="1" customWidth="1"/>
    <col min="38" max="16384" width="11.42578125" style="1"/>
  </cols>
  <sheetData>
    <row r="1" spans="1:37" s="8" customFormat="1" ht="97.5" customHeight="1" x14ac:dyDescent="0.2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3" spans="1:37" ht="51" customHeight="1" x14ac:dyDescent="0.25">
      <c r="A3" s="51" t="s">
        <v>17</v>
      </c>
      <c r="B3" s="51" t="s">
        <v>0</v>
      </c>
      <c r="C3" s="48" t="s">
        <v>1</v>
      </c>
      <c r="D3" s="48"/>
      <c r="E3" s="48"/>
      <c r="F3" s="48"/>
      <c r="G3" s="48"/>
      <c r="H3" s="48"/>
      <c r="I3" s="48"/>
      <c r="J3" s="56" t="s">
        <v>56</v>
      </c>
      <c r="K3" s="63" t="s">
        <v>54</v>
      </c>
      <c r="L3" s="63"/>
      <c r="M3" s="63"/>
      <c r="N3" s="63"/>
      <c r="O3" s="63"/>
      <c r="P3" s="63"/>
      <c r="Q3" s="63"/>
      <c r="R3" s="63"/>
      <c r="S3" s="63"/>
      <c r="T3" s="58" t="s">
        <v>56</v>
      </c>
      <c r="U3" s="64" t="s">
        <v>3</v>
      </c>
      <c r="V3" s="64"/>
      <c r="W3" s="64"/>
      <c r="X3" s="64"/>
      <c r="Y3" s="64"/>
      <c r="Z3" s="64"/>
      <c r="AA3" s="64"/>
      <c r="AB3" s="64"/>
      <c r="AC3" s="64"/>
      <c r="AD3" s="64"/>
      <c r="AE3" s="64"/>
      <c r="AF3" s="60" t="s">
        <v>89</v>
      </c>
      <c r="AG3" s="9"/>
      <c r="AH3" s="49" t="s">
        <v>4</v>
      </c>
      <c r="AI3" s="49" t="s">
        <v>7</v>
      </c>
      <c r="AJ3" s="10"/>
      <c r="AK3" s="9"/>
    </row>
    <row r="4" spans="1:37" ht="16.5" customHeight="1" x14ac:dyDescent="0.25">
      <c r="A4" s="51"/>
      <c r="B4" s="51"/>
      <c r="C4" s="11" t="s">
        <v>30</v>
      </c>
      <c r="D4" s="11" t="s">
        <v>47</v>
      </c>
      <c r="E4" s="11" t="s">
        <v>12</v>
      </c>
      <c r="F4" s="11" t="s">
        <v>13</v>
      </c>
      <c r="G4" s="11" t="s">
        <v>14</v>
      </c>
      <c r="H4" s="11" t="s">
        <v>46</v>
      </c>
      <c r="I4" s="12" t="s">
        <v>2</v>
      </c>
      <c r="J4" s="57"/>
      <c r="K4" s="13" t="s">
        <v>15</v>
      </c>
      <c r="L4" s="13" t="s">
        <v>16</v>
      </c>
      <c r="M4" s="13" t="s">
        <v>47</v>
      </c>
      <c r="N4" s="13" t="s">
        <v>12</v>
      </c>
      <c r="O4" s="13" t="s">
        <v>13</v>
      </c>
      <c r="P4" s="13" t="s">
        <v>14</v>
      </c>
      <c r="Q4" s="13" t="s">
        <v>46</v>
      </c>
      <c r="R4" s="14" t="s">
        <v>57</v>
      </c>
      <c r="S4" s="14" t="s">
        <v>2</v>
      </c>
      <c r="T4" s="59"/>
      <c r="U4" s="15" t="s">
        <v>15</v>
      </c>
      <c r="V4" s="15" t="s">
        <v>16</v>
      </c>
      <c r="W4" s="15" t="s">
        <v>47</v>
      </c>
      <c r="X4" s="15" t="s">
        <v>12</v>
      </c>
      <c r="Y4" s="15" t="s">
        <v>13</v>
      </c>
      <c r="Z4" s="15" t="s">
        <v>14</v>
      </c>
      <c r="AA4" s="15" t="s">
        <v>46</v>
      </c>
      <c r="AB4" s="15" t="s">
        <v>143</v>
      </c>
      <c r="AC4" s="15" t="s">
        <v>144</v>
      </c>
      <c r="AD4" s="15" t="s">
        <v>145</v>
      </c>
      <c r="AE4" s="16" t="s">
        <v>2</v>
      </c>
      <c r="AF4" s="61"/>
      <c r="AH4" s="49"/>
      <c r="AI4" s="49"/>
      <c r="AJ4" s="10"/>
    </row>
    <row r="5" spans="1:37" ht="20.100000000000001" customHeight="1" x14ac:dyDescent="0.25">
      <c r="A5" s="72" t="s">
        <v>31</v>
      </c>
      <c r="B5" s="67" t="s">
        <v>132</v>
      </c>
      <c r="C5" s="67">
        <v>19.3</v>
      </c>
      <c r="D5" s="67">
        <v>0</v>
      </c>
      <c r="E5" s="67">
        <v>10</v>
      </c>
      <c r="F5" s="67">
        <v>10</v>
      </c>
      <c r="G5" s="67">
        <v>10</v>
      </c>
      <c r="H5" s="67">
        <v>10</v>
      </c>
      <c r="I5" s="68">
        <f>C5-D5+(10-((E5+F5+G5+H5)/4))</f>
        <v>19.3</v>
      </c>
      <c r="J5" s="51">
        <f>RANK(I5,$I$5:$I$24)</f>
        <v>6</v>
      </c>
      <c r="K5" s="35">
        <v>4</v>
      </c>
      <c r="L5" s="35">
        <v>4</v>
      </c>
      <c r="M5" s="35">
        <v>0</v>
      </c>
      <c r="N5" s="35">
        <v>1.1000000000000001</v>
      </c>
      <c r="O5" s="35">
        <v>1.1000000000000001</v>
      </c>
      <c r="P5" s="35">
        <v>1.1000000000000001</v>
      </c>
      <c r="Q5" s="35">
        <v>1.1000000000000001</v>
      </c>
      <c r="R5" s="27">
        <f>K5+L5-M5+(10-((N5+O5+P5+Q5)/4))</f>
        <v>16.899999999999999</v>
      </c>
      <c r="S5" s="68">
        <f>(R5+R6)/2</f>
        <v>17</v>
      </c>
      <c r="T5" s="51">
        <f>RANK(S5,$S$5:$S$24)</f>
        <v>5</v>
      </c>
      <c r="U5" s="67">
        <v>4.8</v>
      </c>
      <c r="V5" s="67">
        <v>4</v>
      </c>
      <c r="W5" s="67">
        <v>0</v>
      </c>
      <c r="X5" s="67">
        <v>0.8</v>
      </c>
      <c r="Y5" s="67">
        <v>1.2</v>
      </c>
      <c r="Z5" s="70">
        <v>0.9</v>
      </c>
      <c r="AA5" s="70">
        <v>0.3</v>
      </c>
      <c r="AB5" s="67">
        <v>0.8</v>
      </c>
      <c r="AC5" s="67">
        <v>0.6</v>
      </c>
      <c r="AD5" s="67">
        <v>0.4</v>
      </c>
      <c r="AE5" s="68">
        <f>U5+V5-W5+(10-((X5+Y5++Z5+AA5+AB5+AC5+AD5)/7))</f>
        <v>18.085714285714289</v>
      </c>
      <c r="AF5" s="51">
        <f>RANK(AE5,$AE$5:$AE$24)</f>
        <v>2</v>
      </c>
      <c r="AH5" s="75">
        <f>AE5+S5+I5</f>
        <v>54.385714285714286</v>
      </c>
      <c r="AI5" s="73">
        <f>RANK(AH5,$AH$5:$AH$10)</f>
        <v>1</v>
      </c>
      <c r="AJ5" s="77" t="str">
        <f>A5</f>
        <v>LAVAL Baptiste</v>
      </c>
    </row>
    <row r="6" spans="1:37" ht="20.100000000000001" customHeight="1" x14ac:dyDescent="0.25">
      <c r="A6" s="72"/>
      <c r="B6" s="67"/>
      <c r="C6" s="67"/>
      <c r="D6" s="67"/>
      <c r="E6" s="67"/>
      <c r="F6" s="67"/>
      <c r="G6" s="67"/>
      <c r="H6" s="67"/>
      <c r="I6" s="68"/>
      <c r="J6" s="51"/>
      <c r="K6" s="35">
        <v>4.5</v>
      </c>
      <c r="L6" s="35">
        <v>4</v>
      </c>
      <c r="M6" s="35">
        <v>0</v>
      </c>
      <c r="N6" s="35">
        <v>1.4</v>
      </c>
      <c r="O6" s="35">
        <v>1.4</v>
      </c>
      <c r="P6" s="35">
        <v>1.4</v>
      </c>
      <c r="Q6" s="35">
        <v>1.4</v>
      </c>
      <c r="R6" s="27">
        <f t="shared" ref="R6" si="0">K6+L6-M6+(10-((N6+O6+P6+Q6)/4))</f>
        <v>17.100000000000001</v>
      </c>
      <c r="S6" s="68"/>
      <c r="T6" s="51"/>
      <c r="U6" s="67"/>
      <c r="V6" s="67"/>
      <c r="W6" s="67"/>
      <c r="X6" s="67"/>
      <c r="Y6" s="67"/>
      <c r="Z6" s="71"/>
      <c r="AA6" s="71"/>
      <c r="AB6" s="67"/>
      <c r="AC6" s="67"/>
      <c r="AD6" s="67"/>
      <c r="AE6" s="68"/>
      <c r="AF6" s="51"/>
      <c r="AH6" s="76"/>
      <c r="AI6" s="74"/>
      <c r="AJ6" s="77"/>
    </row>
    <row r="7" spans="1:37" ht="20.100000000000001" customHeight="1" x14ac:dyDescent="0.25">
      <c r="A7" s="72" t="s">
        <v>134</v>
      </c>
      <c r="B7" s="67" t="s">
        <v>133</v>
      </c>
      <c r="C7" s="67">
        <v>19.7</v>
      </c>
      <c r="D7" s="67">
        <v>0</v>
      </c>
      <c r="E7" s="67">
        <v>10</v>
      </c>
      <c r="F7" s="67">
        <v>10</v>
      </c>
      <c r="G7" s="67">
        <v>10</v>
      </c>
      <c r="H7" s="67">
        <v>10</v>
      </c>
      <c r="I7" s="68">
        <f>C7-D7+(10-((E7+F7+G7+H7)/4))</f>
        <v>19.7</v>
      </c>
      <c r="J7" s="51">
        <f>RANK(I7,$I$5:$I$24)</f>
        <v>4</v>
      </c>
      <c r="K7" s="35">
        <v>6</v>
      </c>
      <c r="L7" s="35">
        <v>4</v>
      </c>
      <c r="M7" s="35">
        <v>0</v>
      </c>
      <c r="N7" s="35">
        <v>1.2</v>
      </c>
      <c r="O7" s="35">
        <v>1.2</v>
      </c>
      <c r="P7" s="35">
        <v>1.2</v>
      </c>
      <c r="Q7" s="35">
        <v>1.2</v>
      </c>
      <c r="R7" s="27">
        <f>K7+L7-M7+(10-((N7+O7+P7+Q7)/4))</f>
        <v>18.8</v>
      </c>
      <c r="S7" s="68">
        <f>(R7+R8)/2</f>
        <v>18.600000000000001</v>
      </c>
      <c r="T7" s="51">
        <f>RANK(S7,$S$5:$S$24)</f>
        <v>1</v>
      </c>
      <c r="U7" s="67">
        <v>3.4</v>
      </c>
      <c r="V7" s="67">
        <v>4</v>
      </c>
      <c r="W7" s="67">
        <v>0</v>
      </c>
      <c r="X7" s="67">
        <v>1.3</v>
      </c>
      <c r="Y7" s="67">
        <v>2.6</v>
      </c>
      <c r="Z7" s="70">
        <v>2.7</v>
      </c>
      <c r="AA7" s="70">
        <v>2.2000000000000002</v>
      </c>
      <c r="AB7" s="67">
        <v>1.1000000000000001</v>
      </c>
      <c r="AC7" s="67">
        <v>1.1000000000000001</v>
      </c>
      <c r="AD7" s="67">
        <v>1</v>
      </c>
      <c r="AE7" s="68">
        <f t="shared" ref="AE7" si="1">U7+V7-W7+(10-((X7+Y7++Z7+AA7+AB7+AC7+AD7)/7))</f>
        <v>15.685714285714287</v>
      </c>
      <c r="AF7" s="73">
        <f>RANK(AE7,$AE$5:$AE$24)</f>
        <v>7</v>
      </c>
      <c r="AH7" s="75">
        <f>AE7+S7+I7</f>
        <v>53.985714285714295</v>
      </c>
      <c r="AI7" s="73">
        <f t="shared" ref="AI7" si="2">RANK(AH7,$AH$5:$AH$10)</f>
        <v>2</v>
      </c>
      <c r="AJ7" s="77" t="str">
        <f>A7</f>
        <v>LOIACONO  Angelo</v>
      </c>
    </row>
    <row r="8" spans="1:37" ht="20.100000000000001" customHeight="1" x14ac:dyDescent="0.25">
      <c r="A8" s="72"/>
      <c r="B8" s="67"/>
      <c r="C8" s="67"/>
      <c r="D8" s="67"/>
      <c r="E8" s="67"/>
      <c r="F8" s="67"/>
      <c r="G8" s="67"/>
      <c r="H8" s="67"/>
      <c r="I8" s="68"/>
      <c r="J8" s="51"/>
      <c r="K8" s="35">
        <v>5.5</v>
      </c>
      <c r="L8" s="35">
        <v>4</v>
      </c>
      <c r="M8" s="35">
        <v>0</v>
      </c>
      <c r="N8" s="35">
        <v>1.1000000000000001</v>
      </c>
      <c r="O8" s="35">
        <v>1.1000000000000001</v>
      </c>
      <c r="P8" s="35">
        <v>1.1000000000000001</v>
      </c>
      <c r="Q8" s="35">
        <v>1.1000000000000001</v>
      </c>
      <c r="R8" s="27">
        <f t="shared" ref="R8" si="3">K8+L8-M8+(10-((N8+O8+P8+Q8)/4))</f>
        <v>18.399999999999999</v>
      </c>
      <c r="S8" s="68"/>
      <c r="T8" s="51"/>
      <c r="U8" s="67"/>
      <c r="V8" s="67"/>
      <c r="W8" s="67"/>
      <c r="X8" s="67"/>
      <c r="Y8" s="67"/>
      <c r="Z8" s="71"/>
      <c r="AA8" s="71"/>
      <c r="AB8" s="67"/>
      <c r="AC8" s="67"/>
      <c r="AD8" s="67"/>
      <c r="AE8" s="68"/>
      <c r="AF8" s="74"/>
      <c r="AH8" s="76"/>
      <c r="AI8" s="74"/>
      <c r="AJ8" s="77"/>
    </row>
    <row r="9" spans="1:37" ht="20.100000000000001" customHeight="1" x14ac:dyDescent="0.25">
      <c r="A9" s="72" t="s">
        <v>44</v>
      </c>
      <c r="B9" s="67" t="s">
        <v>133</v>
      </c>
      <c r="C9" s="67">
        <v>19.3</v>
      </c>
      <c r="D9" s="67">
        <v>0</v>
      </c>
      <c r="E9" s="67">
        <v>10</v>
      </c>
      <c r="F9" s="67">
        <v>10</v>
      </c>
      <c r="G9" s="67">
        <v>10</v>
      </c>
      <c r="H9" s="67">
        <v>10</v>
      </c>
      <c r="I9" s="68">
        <f>C9-D9+(10-((E9+F9+G9+H9)/4))</f>
        <v>19.3</v>
      </c>
      <c r="J9" s="51">
        <f>RANK(I9,$I$5:$I$24)</f>
        <v>6</v>
      </c>
      <c r="K9" s="35">
        <v>4</v>
      </c>
      <c r="L9" s="35">
        <v>4</v>
      </c>
      <c r="M9" s="35">
        <v>0</v>
      </c>
      <c r="N9" s="35">
        <v>1.3</v>
      </c>
      <c r="O9" s="35">
        <v>1.3</v>
      </c>
      <c r="P9" s="35">
        <v>1.3</v>
      </c>
      <c r="Q9" s="35">
        <v>1.3</v>
      </c>
      <c r="R9" s="27">
        <f>K9+L9-M9+(10-((N9+O9+P9+Q9)/4))</f>
        <v>16.7</v>
      </c>
      <c r="S9" s="68">
        <f>(R9+R10)/2</f>
        <v>17.649999999999999</v>
      </c>
      <c r="T9" s="51">
        <f>RANK(S9,$S$5:$S$24)</f>
        <v>2</v>
      </c>
      <c r="U9" s="67">
        <v>3.6</v>
      </c>
      <c r="V9" s="67">
        <v>4</v>
      </c>
      <c r="W9" s="67">
        <v>0</v>
      </c>
      <c r="X9" s="67">
        <v>1.4</v>
      </c>
      <c r="Y9" s="67">
        <v>2.6</v>
      </c>
      <c r="Z9" s="70">
        <v>2.7</v>
      </c>
      <c r="AA9" s="70">
        <v>2.2000000000000002</v>
      </c>
      <c r="AB9" s="67">
        <v>2.5</v>
      </c>
      <c r="AC9" s="67">
        <v>2</v>
      </c>
      <c r="AD9" s="67">
        <v>1.5</v>
      </c>
      <c r="AE9" s="68">
        <f t="shared" ref="AE9" si="4">U9+V9-W9+(10-((X9+Y9++Z9+AA9+AB9+AC9+AD9)/7))</f>
        <v>15.471428571428572</v>
      </c>
      <c r="AF9" s="73">
        <f>RANK(AE9,$AE$5:$AE$24)</f>
        <v>8</v>
      </c>
      <c r="AH9" s="75">
        <f>AE9+S9+I9</f>
        <v>52.421428571428564</v>
      </c>
      <c r="AI9" s="73">
        <f t="shared" ref="AI9" si="5">RANK(AH9,$AH$5:$AH$10)</f>
        <v>3</v>
      </c>
      <c r="AJ9" s="77" t="str">
        <f>A9</f>
        <v>RAHILOU Mohamed</v>
      </c>
    </row>
    <row r="10" spans="1:37" ht="20.100000000000001" customHeight="1" x14ac:dyDescent="0.25">
      <c r="A10" s="72"/>
      <c r="B10" s="67"/>
      <c r="C10" s="67"/>
      <c r="D10" s="67"/>
      <c r="E10" s="67"/>
      <c r="F10" s="67"/>
      <c r="G10" s="67"/>
      <c r="H10" s="67"/>
      <c r="I10" s="68"/>
      <c r="J10" s="51"/>
      <c r="K10" s="35">
        <v>6</v>
      </c>
      <c r="L10" s="35">
        <v>4</v>
      </c>
      <c r="M10" s="35">
        <v>0</v>
      </c>
      <c r="N10" s="35">
        <v>1.4</v>
      </c>
      <c r="O10" s="35">
        <v>1.4</v>
      </c>
      <c r="P10" s="35">
        <v>1.4</v>
      </c>
      <c r="Q10" s="35">
        <v>1.4</v>
      </c>
      <c r="R10" s="27">
        <f t="shared" ref="R10" si="6">K10+L10-M10+(10-((N10+O10+P10+Q10)/4))</f>
        <v>18.600000000000001</v>
      </c>
      <c r="S10" s="68"/>
      <c r="T10" s="51"/>
      <c r="U10" s="67"/>
      <c r="V10" s="67"/>
      <c r="W10" s="67"/>
      <c r="X10" s="67"/>
      <c r="Y10" s="67"/>
      <c r="Z10" s="71"/>
      <c r="AA10" s="71"/>
      <c r="AB10" s="67"/>
      <c r="AC10" s="67"/>
      <c r="AD10" s="67"/>
      <c r="AE10" s="68"/>
      <c r="AF10" s="74"/>
      <c r="AH10" s="76"/>
      <c r="AI10" s="74"/>
      <c r="AJ10" s="77"/>
    </row>
    <row r="11" spans="1:37" s="18" customFormat="1" ht="20.100000000000001" customHeight="1" x14ac:dyDescent="0.25">
      <c r="A11" s="78"/>
      <c r="B11" s="79"/>
      <c r="C11" s="79"/>
      <c r="D11" s="79"/>
      <c r="E11" s="79"/>
      <c r="F11" s="79"/>
      <c r="G11" s="79"/>
      <c r="H11" s="79"/>
      <c r="I11" s="69"/>
      <c r="J11" s="80"/>
      <c r="R11" s="28"/>
      <c r="S11" s="69"/>
      <c r="T11" s="80"/>
      <c r="U11" s="79"/>
      <c r="V11" s="79"/>
      <c r="W11" s="79"/>
      <c r="X11" s="79"/>
      <c r="Y11" s="79"/>
      <c r="AD11" s="79"/>
      <c r="AE11" s="69"/>
      <c r="AF11" s="80"/>
      <c r="AH11" s="81"/>
      <c r="AI11" s="80"/>
      <c r="AJ11" s="82"/>
    </row>
    <row r="12" spans="1:37" s="18" customFormat="1" ht="20.100000000000001" customHeight="1" x14ac:dyDescent="0.25">
      <c r="A12" s="78"/>
      <c r="B12" s="79"/>
      <c r="C12" s="79"/>
      <c r="D12" s="79"/>
      <c r="E12" s="79"/>
      <c r="F12" s="79"/>
      <c r="G12" s="79"/>
      <c r="H12" s="79"/>
      <c r="I12" s="69"/>
      <c r="J12" s="80"/>
      <c r="R12" s="28"/>
      <c r="S12" s="69"/>
      <c r="T12" s="80"/>
      <c r="U12" s="79"/>
      <c r="V12" s="79"/>
      <c r="W12" s="79"/>
      <c r="X12" s="79"/>
      <c r="Y12" s="79"/>
      <c r="AD12" s="79"/>
      <c r="AE12" s="69"/>
      <c r="AF12" s="80"/>
      <c r="AH12" s="81"/>
      <c r="AI12" s="80"/>
      <c r="AJ12" s="82"/>
    </row>
    <row r="13" spans="1:37" ht="20.100000000000001" customHeight="1" x14ac:dyDescent="0.25">
      <c r="A13" s="72" t="s">
        <v>142</v>
      </c>
      <c r="B13" s="67" t="s">
        <v>138</v>
      </c>
      <c r="C13" s="67">
        <v>18.899999999999999</v>
      </c>
      <c r="D13" s="67">
        <v>0</v>
      </c>
      <c r="E13" s="67">
        <v>10</v>
      </c>
      <c r="F13" s="67">
        <v>10</v>
      </c>
      <c r="G13" s="67">
        <v>10</v>
      </c>
      <c r="H13" s="67">
        <v>10</v>
      </c>
      <c r="I13" s="68">
        <f>C13-D13+(10-((E13+F13+G13+H13)/4))</f>
        <v>18.899999999999999</v>
      </c>
      <c r="J13" s="51">
        <f>RANK(I13,$I$5:$I$24)</f>
        <v>8</v>
      </c>
      <c r="K13" s="35">
        <v>3</v>
      </c>
      <c r="L13" s="35">
        <v>4</v>
      </c>
      <c r="M13" s="35">
        <v>3.2</v>
      </c>
      <c r="N13" s="35">
        <v>3.2</v>
      </c>
      <c r="O13" s="35">
        <v>3.2</v>
      </c>
      <c r="P13" s="35">
        <v>3.2</v>
      </c>
      <c r="Q13" s="35">
        <v>3.2</v>
      </c>
      <c r="R13" s="27">
        <f>K13+L13-M13+(10-((N13+O13+P13+Q13)/4))</f>
        <v>10.6</v>
      </c>
      <c r="S13" s="68">
        <f>(R13+R14)/2</f>
        <v>12.1</v>
      </c>
      <c r="T13" s="51">
        <f>RANK(S13,$S$5:$S$24)</f>
        <v>8</v>
      </c>
      <c r="U13" s="67">
        <v>5.4</v>
      </c>
      <c r="V13" s="67">
        <v>4</v>
      </c>
      <c r="W13" s="67">
        <v>0.3</v>
      </c>
      <c r="X13" s="67">
        <v>1.8</v>
      </c>
      <c r="Y13" s="67">
        <v>3.6</v>
      </c>
      <c r="Z13" s="70">
        <v>3.4</v>
      </c>
      <c r="AA13" s="70">
        <v>2.4</v>
      </c>
      <c r="AB13" s="67">
        <v>2.5</v>
      </c>
      <c r="AC13" s="67">
        <v>2.6</v>
      </c>
      <c r="AD13" s="67">
        <v>2.2999999999999998</v>
      </c>
      <c r="AE13" s="68">
        <f t="shared" ref="AE13:AE17" si="7">U13+V13-W13+(10-((X13+Y13++Z13+AA13+AB13+AC13+AD13)/7))</f>
        <v>16.442857142857143</v>
      </c>
      <c r="AF13" s="51">
        <f>RANK(AE13,$AE$5:$AE$24)</f>
        <v>5</v>
      </c>
      <c r="AG13" s="18"/>
      <c r="AH13" s="83">
        <f>AE13+S13+I13</f>
        <v>47.442857142857143</v>
      </c>
      <c r="AI13" s="51">
        <f>RANK(AH13,$AH$13:$AH$18)</f>
        <v>3</v>
      </c>
      <c r="AJ13" s="77" t="str">
        <f>A13</f>
        <v>AMMOR Selim</v>
      </c>
    </row>
    <row r="14" spans="1:37" ht="20.100000000000001" customHeight="1" x14ac:dyDescent="0.25">
      <c r="A14" s="72"/>
      <c r="B14" s="67"/>
      <c r="C14" s="67"/>
      <c r="D14" s="67"/>
      <c r="E14" s="67"/>
      <c r="F14" s="67"/>
      <c r="G14" s="67"/>
      <c r="H14" s="67"/>
      <c r="I14" s="68"/>
      <c r="J14" s="51"/>
      <c r="K14" s="35">
        <v>4</v>
      </c>
      <c r="L14" s="35">
        <v>4</v>
      </c>
      <c r="M14" s="35">
        <v>2.2000000000000002</v>
      </c>
      <c r="N14" s="35">
        <v>2.2000000000000002</v>
      </c>
      <c r="O14" s="35">
        <v>2.2000000000000002</v>
      </c>
      <c r="P14" s="35">
        <v>2.2000000000000002</v>
      </c>
      <c r="Q14" s="35">
        <v>2.2000000000000002</v>
      </c>
      <c r="R14" s="27">
        <f t="shared" ref="R14" si="8">K14+L14-M14+(10-((N14+O14+P14+Q14)/4))</f>
        <v>13.6</v>
      </c>
      <c r="S14" s="68"/>
      <c r="T14" s="51"/>
      <c r="U14" s="67"/>
      <c r="V14" s="67"/>
      <c r="W14" s="67"/>
      <c r="X14" s="67"/>
      <c r="Y14" s="67"/>
      <c r="Z14" s="71"/>
      <c r="AA14" s="71"/>
      <c r="AB14" s="67"/>
      <c r="AC14" s="67"/>
      <c r="AD14" s="67"/>
      <c r="AE14" s="68"/>
      <c r="AF14" s="51"/>
      <c r="AG14" s="18"/>
      <c r="AH14" s="83"/>
      <c r="AI14" s="51"/>
      <c r="AJ14" s="77"/>
    </row>
    <row r="15" spans="1:37" ht="20.100000000000001" customHeight="1" x14ac:dyDescent="0.25">
      <c r="A15" s="72" t="s">
        <v>135</v>
      </c>
      <c r="B15" s="67" t="s">
        <v>138</v>
      </c>
      <c r="C15" s="67">
        <v>19.8</v>
      </c>
      <c r="D15" s="67">
        <v>0</v>
      </c>
      <c r="E15" s="67">
        <v>10</v>
      </c>
      <c r="F15" s="67">
        <v>10</v>
      </c>
      <c r="G15" s="67">
        <v>10</v>
      </c>
      <c r="H15" s="67">
        <v>10</v>
      </c>
      <c r="I15" s="68">
        <f>C15-D15+(10-((E15+F15+G15+H15)/4))</f>
        <v>19.8</v>
      </c>
      <c r="J15" s="51">
        <f>RANK(I15,$I$5:$I$24)</f>
        <v>2</v>
      </c>
      <c r="K15" s="35">
        <v>6</v>
      </c>
      <c r="L15" s="35">
        <v>4</v>
      </c>
      <c r="M15" s="35">
        <v>1.2</v>
      </c>
      <c r="N15" s="35">
        <v>1.2</v>
      </c>
      <c r="O15" s="35">
        <v>1.2</v>
      </c>
      <c r="P15" s="35">
        <v>1.2</v>
      </c>
      <c r="Q15" s="35">
        <v>1.2</v>
      </c>
      <c r="R15" s="27">
        <f>K15+L15-M15+(10-((N15+O15+P15+Q15)/4))</f>
        <v>17.600000000000001</v>
      </c>
      <c r="S15" s="68">
        <f>(R15+R16)/2</f>
        <v>17</v>
      </c>
      <c r="T15" s="51">
        <f>RANK(S15,$S$5:$S$24)</f>
        <v>5</v>
      </c>
      <c r="U15" s="67">
        <v>5.2</v>
      </c>
      <c r="V15" s="67">
        <v>4</v>
      </c>
      <c r="W15" s="67">
        <v>0</v>
      </c>
      <c r="X15" s="67">
        <v>1.5</v>
      </c>
      <c r="Y15" s="67">
        <v>1.4</v>
      </c>
      <c r="Z15" s="70">
        <v>1.8</v>
      </c>
      <c r="AA15" s="70">
        <v>1</v>
      </c>
      <c r="AB15" s="67">
        <v>0.9</v>
      </c>
      <c r="AC15" s="67">
        <v>1.2</v>
      </c>
      <c r="AD15" s="67">
        <v>0.7</v>
      </c>
      <c r="AE15" s="68">
        <f t="shared" si="7"/>
        <v>17.985714285714288</v>
      </c>
      <c r="AF15" s="51">
        <f>RANK(AE15,$AE$5:$AE$24)</f>
        <v>3</v>
      </c>
      <c r="AG15" s="18"/>
      <c r="AH15" s="83">
        <f>AE15+S15+I15</f>
        <v>54.785714285714292</v>
      </c>
      <c r="AI15" s="51">
        <f t="shared" ref="AI15" si="9">RANK(AH15,$AH$13:$AH$18)</f>
        <v>2</v>
      </c>
      <c r="AJ15" s="77" t="str">
        <f>A15</f>
        <v>BOLEAU Joseph</v>
      </c>
    </row>
    <row r="16" spans="1:37" ht="20.100000000000001" customHeight="1" x14ac:dyDescent="0.25">
      <c r="A16" s="72"/>
      <c r="B16" s="67"/>
      <c r="C16" s="67"/>
      <c r="D16" s="67"/>
      <c r="E16" s="67"/>
      <c r="F16" s="67"/>
      <c r="G16" s="67"/>
      <c r="H16" s="67"/>
      <c r="I16" s="68"/>
      <c r="J16" s="51"/>
      <c r="K16" s="35">
        <v>5</v>
      </c>
      <c r="L16" s="35">
        <v>4</v>
      </c>
      <c r="M16" s="35">
        <v>1.3</v>
      </c>
      <c r="N16" s="35">
        <v>1.3</v>
      </c>
      <c r="O16" s="35">
        <v>1.3</v>
      </c>
      <c r="P16" s="35">
        <v>1.3</v>
      </c>
      <c r="Q16" s="35">
        <v>1.3</v>
      </c>
      <c r="R16" s="27">
        <f t="shared" ref="R16" si="10">K16+L16-M16+(10-((N16+O16+P16+Q16)/4))</f>
        <v>16.399999999999999</v>
      </c>
      <c r="S16" s="68"/>
      <c r="T16" s="51"/>
      <c r="U16" s="67"/>
      <c r="V16" s="67"/>
      <c r="W16" s="67"/>
      <c r="X16" s="67"/>
      <c r="Y16" s="67"/>
      <c r="Z16" s="71"/>
      <c r="AA16" s="71"/>
      <c r="AB16" s="67"/>
      <c r="AC16" s="67"/>
      <c r="AD16" s="67"/>
      <c r="AE16" s="68"/>
      <c r="AF16" s="51"/>
      <c r="AG16" s="18"/>
      <c r="AH16" s="83"/>
      <c r="AI16" s="51"/>
      <c r="AJ16" s="77"/>
    </row>
    <row r="17" spans="1:36" ht="20.100000000000001" customHeight="1" x14ac:dyDescent="0.25">
      <c r="A17" s="72" t="s">
        <v>136</v>
      </c>
      <c r="B17" s="67" t="s">
        <v>138</v>
      </c>
      <c r="C17" s="67">
        <v>20</v>
      </c>
      <c r="D17" s="67">
        <v>0</v>
      </c>
      <c r="E17" s="67">
        <v>10</v>
      </c>
      <c r="F17" s="67">
        <v>10</v>
      </c>
      <c r="G17" s="67">
        <v>10</v>
      </c>
      <c r="H17" s="67">
        <v>10</v>
      </c>
      <c r="I17" s="68">
        <f>C17-D17+(10-((E17+F17+G17+H17)/4))</f>
        <v>20</v>
      </c>
      <c r="J17" s="51">
        <f>RANK(I17,$I$5:$I$24)</f>
        <v>1</v>
      </c>
      <c r="K17" s="35">
        <v>6</v>
      </c>
      <c r="L17" s="35">
        <v>4</v>
      </c>
      <c r="M17" s="35">
        <v>1.1000000000000001</v>
      </c>
      <c r="N17" s="35">
        <v>1.1000000000000001</v>
      </c>
      <c r="O17" s="35">
        <v>1.1000000000000001</v>
      </c>
      <c r="P17" s="35">
        <v>1.1000000000000001</v>
      </c>
      <c r="Q17" s="35">
        <v>1.1000000000000001</v>
      </c>
      <c r="R17" s="27">
        <f>K17+L17-M17+(10-((N17+O17+P17+Q17)/4))</f>
        <v>17.8</v>
      </c>
      <c r="S17" s="68">
        <f>(R17+R18)/2</f>
        <v>17.05</v>
      </c>
      <c r="T17" s="51">
        <f>RANK(S17,$S$5:$S$24)</f>
        <v>4</v>
      </c>
      <c r="U17" s="67">
        <v>6</v>
      </c>
      <c r="V17" s="67">
        <v>4</v>
      </c>
      <c r="W17" s="67">
        <v>0</v>
      </c>
      <c r="X17" s="67">
        <v>1</v>
      </c>
      <c r="Y17" s="67">
        <v>0.4</v>
      </c>
      <c r="Z17" s="70">
        <v>0.1</v>
      </c>
      <c r="AA17" s="70">
        <v>0.4</v>
      </c>
      <c r="AB17" s="67">
        <v>0.4</v>
      </c>
      <c r="AC17" s="67">
        <v>0.5</v>
      </c>
      <c r="AD17" s="67">
        <v>0.4</v>
      </c>
      <c r="AE17" s="68">
        <f t="shared" si="7"/>
        <v>19.542857142857144</v>
      </c>
      <c r="AF17" s="51">
        <f>RANK(AE17,$AE$5:$AE$24)</f>
        <v>1</v>
      </c>
      <c r="AG17" s="18"/>
      <c r="AH17" s="83">
        <f>AE17+S17+I17</f>
        <v>56.592857142857142</v>
      </c>
      <c r="AI17" s="51">
        <f t="shared" ref="AI17" si="11">RANK(AH17,$AH$13:$AH$18)</f>
        <v>1</v>
      </c>
      <c r="AJ17" s="77" t="str">
        <f>A17</f>
        <v>ALLALI Adam</v>
      </c>
    </row>
    <row r="18" spans="1:36" ht="20.100000000000001" customHeight="1" x14ac:dyDescent="0.25">
      <c r="A18" s="72"/>
      <c r="B18" s="67"/>
      <c r="C18" s="67"/>
      <c r="D18" s="67"/>
      <c r="E18" s="67"/>
      <c r="F18" s="67"/>
      <c r="G18" s="67"/>
      <c r="H18" s="67"/>
      <c r="I18" s="68"/>
      <c r="J18" s="51"/>
      <c r="K18" s="35">
        <v>5.5</v>
      </c>
      <c r="L18" s="35">
        <v>4</v>
      </c>
      <c r="M18" s="35">
        <v>1.6</v>
      </c>
      <c r="N18" s="35">
        <v>1.6</v>
      </c>
      <c r="O18" s="35">
        <v>1.6</v>
      </c>
      <c r="P18" s="35">
        <v>1.6</v>
      </c>
      <c r="Q18" s="35">
        <v>1.6</v>
      </c>
      <c r="R18" s="27">
        <f t="shared" ref="R18" si="12">K18+L18-M18+(10-((N18+O18+P18+Q18)/4))</f>
        <v>16.3</v>
      </c>
      <c r="S18" s="68"/>
      <c r="T18" s="51"/>
      <c r="U18" s="67"/>
      <c r="V18" s="67"/>
      <c r="W18" s="67"/>
      <c r="X18" s="67"/>
      <c r="Y18" s="67"/>
      <c r="Z18" s="71"/>
      <c r="AA18" s="71"/>
      <c r="AB18" s="67"/>
      <c r="AC18" s="67"/>
      <c r="AD18" s="67"/>
      <c r="AE18" s="68"/>
      <c r="AF18" s="51"/>
      <c r="AG18" s="18"/>
      <c r="AH18" s="83"/>
      <c r="AI18" s="51"/>
      <c r="AJ18" s="77"/>
    </row>
    <row r="19" spans="1:36" s="18" customFormat="1" ht="20.100000000000001" customHeight="1" x14ac:dyDescent="0.25">
      <c r="A19" s="78"/>
      <c r="B19" s="79"/>
      <c r="C19" s="79"/>
      <c r="D19" s="79"/>
      <c r="E19" s="79"/>
      <c r="F19" s="79"/>
      <c r="G19" s="79"/>
      <c r="H19" s="79"/>
      <c r="I19" s="69"/>
      <c r="J19" s="80"/>
      <c r="R19" s="28"/>
      <c r="S19" s="69"/>
      <c r="T19" s="80"/>
      <c r="U19" s="79"/>
      <c r="V19" s="79"/>
      <c r="W19" s="79"/>
      <c r="X19" s="79"/>
      <c r="Y19" s="79"/>
      <c r="AD19" s="79"/>
      <c r="AE19" s="69"/>
      <c r="AF19" s="80"/>
      <c r="AH19" s="81"/>
      <c r="AI19" s="80"/>
      <c r="AJ19" s="82"/>
    </row>
    <row r="20" spans="1:36" s="18" customFormat="1" ht="20.100000000000001" customHeight="1" x14ac:dyDescent="0.25">
      <c r="A20" s="78"/>
      <c r="B20" s="79"/>
      <c r="C20" s="79"/>
      <c r="D20" s="79"/>
      <c r="E20" s="79"/>
      <c r="F20" s="79"/>
      <c r="G20" s="79"/>
      <c r="H20" s="79"/>
      <c r="I20" s="69"/>
      <c r="J20" s="80"/>
      <c r="R20" s="28"/>
      <c r="S20" s="69"/>
      <c r="T20" s="80"/>
      <c r="U20" s="79"/>
      <c r="V20" s="79"/>
      <c r="W20" s="79"/>
      <c r="X20" s="79"/>
      <c r="Y20" s="79"/>
      <c r="AD20" s="79"/>
      <c r="AE20" s="69"/>
      <c r="AF20" s="80"/>
      <c r="AH20" s="81"/>
      <c r="AI20" s="80"/>
      <c r="AJ20" s="82"/>
    </row>
    <row r="21" spans="1:36" ht="20.100000000000001" customHeight="1" x14ac:dyDescent="0.25">
      <c r="A21" s="72" t="s">
        <v>137</v>
      </c>
      <c r="B21" s="67" t="s">
        <v>139</v>
      </c>
      <c r="C21" s="67">
        <v>19.8</v>
      </c>
      <c r="D21" s="67">
        <v>0</v>
      </c>
      <c r="E21" s="67">
        <v>10</v>
      </c>
      <c r="F21" s="67">
        <v>10</v>
      </c>
      <c r="G21" s="67">
        <v>10</v>
      </c>
      <c r="H21" s="67">
        <v>10</v>
      </c>
      <c r="I21" s="68">
        <f>C21-D21+(10-((E21+F21+G21+H21)/4))</f>
        <v>19.8</v>
      </c>
      <c r="J21" s="51">
        <f>RANK(I21,$I$5:$I$24)</f>
        <v>2</v>
      </c>
      <c r="K21" s="35">
        <v>6</v>
      </c>
      <c r="L21" s="35">
        <v>4</v>
      </c>
      <c r="M21" s="35">
        <v>0</v>
      </c>
      <c r="N21" s="35">
        <v>1.7</v>
      </c>
      <c r="O21" s="35">
        <v>1.7</v>
      </c>
      <c r="P21" s="35">
        <v>1.7</v>
      </c>
      <c r="Q21" s="35">
        <v>1.7</v>
      </c>
      <c r="R21" s="27">
        <f>K21+L21-M21+(10-((N21+O21+P21+Q21)/4))</f>
        <v>18.3</v>
      </c>
      <c r="S21" s="68">
        <f>(R21+R22)/2</f>
        <v>17.25</v>
      </c>
      <c r="T21" s="51">
        <f>RANK(S21,$S$5:$S$24)</f>
        <v>3</v>
      </c>
      <c r="U21" s="67">
        <v>5.2</v>
      </c>
      <c r="V21" s="67">
        <v>4</v>
      </c>
      <c r="W21" s="67">
        <v>0</v>
      </c>
      <c r="X21" s="67">
        <v>2.4</v>
      </c>
      <c r="Y21" s="67">
        <v>1.2</v>
      </c>
      <c r="Z21" s="70">
        <v>2.4</v>
      </c>
      <c r="AA21" s="70">
        <v>1.5</v>
      </c>
      <c r="AB21" s="67">
        <v>0.8</v>
      </c>
      <c r="AC21" s="67">
        <v>1.1000000000000001</v>
      </c>
      <c r="AD21" s="67">
        <v>0.8</v>
      </c>
      <c r="AE21" s="68">
        <f t="shared" ref="AE21" si="13">U21+V21-W21+(10-((X21+Y21++Z21+AA21+AB21+AC21+AD21)/7))</f>
        <v>17.74285714285714</v>
      </c>
      <c r="AF21" s="51">
        <f>RANK(AE21,$AE$5:$AE$24)</f>
        <v>4</v>
      </c>
      <c r="AH21" s="75">
        <f>AE21+S21+I21</f>
        <v>54.792857142857144</v>
      </c>
      <c r="AI21" s="73">
        <f>RANK(AH21,$AH$21:$AH$24)</f>
        <v>1</v>
      </c>
      <c r="AJ21" s="77" t="str">
        <f>A21</f>
        <v>TAHIRI Hamza</v>
      </c>
    </row>
    <row r="22" spans="1:36" ht="20.100000000000001" customHeight="1" x14ac:dyDescent="0.25">
      <c r="A22" s="72"/>
      <c r="B22" s="67"/>
      <c r="C22" s="67"/>
      <c r="D22" s="67"/>
      <c r="E22" s="67"/>
      <c r="F22" s="67"/>
      <c r="G22" s="67"/>
      <c r="H22" s="67"/>
      <c r="I22" s="68"/>
      <c r="J22" s="51"/>
      <c r="K22" s="35">
        <v>4.5</v>
      </c>
      <c r="L22" s="35">
        <v>4</v>
      </c>
      <c r="M22" s="35">
        <v>0</v>
      </c>
      <c r="N22" s="35">
        <v>2.2999999999999998</v>
      </c>
      <c r="O22" s="35">
        <v>2.2999999999999998</v>
      </c>
      <c r="P22" s="35">
        <v>2.2999999999999998</v>
      </c>
      <c r="Q22" s="35">
        <v>2.2999999999999998</v>
      </c>
      <c r="R22" s="27">
        <f t="shared" ref="R22" si="14">K22+L22-M22+(10-((N22+O22+P22+Q22)/4))</f>
        <v>16.2</v>
      </c>
      <c r="S22" s="68"/>
      <c r="T22" s="51"/>
      <c r="U22" s="67"/>
      <c r="V22" s="67"/>
      <c r="W22" s="67"/>
      <c r="X22" s="67"/>
      <c r="Y22" s="67"/>
      <c r="Z22" s="71"/>
      <c r="AA22" s="71"/>
      <c r="AB22" s="67"/>
      <c r="AC22" s="67"/>
      <c r="AD22" s="67"/>
      <c r="AE22" s="68"/>
      <c r="AF22" s="51"/>
      <c r="AH22" s="76"/>
      <c r="AI22" s="74"/>
      <c r="AJ22" s="77"/>
    </row>
    <row r="23" spans="1:36" ht="20.100000000000001" customHeight="1" x14ac:dyDescent="0.25">
      <c r="A23" s="72" t="s">
        <v>140</v>
      </c>
      <c r="B23" s="67" t="s">
        <v>146</v>
      </c>
      <c r="C23" s="67">
        <v>19.7</v>
      </c>
      <c r="D23" s="67">
        <v>0</v>
      </c>
      <c r="E23" s="67">
        <v>10</v>
      </c>
      <c r="F23" s="67">
        <v>10</v>
      </c>
      <c r="G23" s="67">
        <v>10</v>
      </c>
      <c r="H23" s="67">
        <v>10</v>
      </c>
      <c r="I23" s="68">
        <f>C23-D23+(10-((E23+F23+G23+H23)/4))</f>
        <v>19.7</v>
      </c>
      <c r="J23" s="51">
        <f>RANK(I23,$I$5:$I$24)</f>
        <v>4</v>
      </c>
      <c r="K23" s="35">
        <v>6</v>
      </c>
      <c r="L23" s="35">
        <v>4</v>
      </c>
      <c r="M23" s="35">
        <v>0</v>
      </c>
      <c r="N23" s="35">
        <v>1.7</v>
      </c>
      <c r="O23" s="35">
        <v>1.7</v>
      </c>
      <c r="P23" s="35">
        <v>1.7</v>
      </c>
      <c r="Q23" s="35">
        <v>1.7</v>
      </c>
      <c r="R23" s="27">
        <f>K23+L23-M23+(10-((N23+O23+P23+Q23)/4))</f>
        <v>18.3</v>
      </c>
      <c r="S23" s="68">
        <f>(R23+R24)/2</f>
        <v>16.75</v>
      </c>
      <c r="T23" s="51">
        <f>RANK(S23,$S$5:$S$24)</f>
        <v>7</v>
      </c>
      <c r="U23" s="67">
        <v>4</v>
      </c>
      <c r="V23" s="67">
        <v>4</v>
      </c>
      <c r="W23" s="67">
        <v>0</v>
      </c>
      <c r="X23" s="67">
        <v>1.6</v>
      </c>
      <c r="Y23" s="67">
        <v>1.6</v>
      </c>
      <c r="Z23" s="70">
        <v>1.9</v>
      </c>
      <c r="AA23" s="70">
        <v>1.9</v>
      </c>
      <c r="AB23" s="67">
        <v>2.4</v>
      </c>
      <c r="AC23" s="67">
        <v>2.1</v>
      </c>
      <c r="AD23" s="67">
        <v>1.8</v>
      </c>
      <c r="AE23" s="68">
        <f t="shared" ref="AE23" si="15">U23+V23-W23+(10-((X23+Y23++Z23+AA23+AB23+AC23+AD23)/7))</f>
        <v>16.100000000000001</v>
      </c>
      <c r="AF23" s="51">
        <f>RANK(AE23,$AE$5:$AE$24)</f>
        <v>6</v>
      </c>
      <c r="AH23" s="75">
        <f>AE23+S23+I23</f>
        <v>52.55</v>
      </c>
      <c r="AI23" s="73">
        <f>RANK(AH23,$AH$21:$AH$24)</f>
        <v>2</v>
      </c>
      <c r="AJ23" s="77" t="str">
        <f>A23</f>
        <v>KAHLDI Moncef</v>
      </c>
    </row>
    <row r="24" spans="1:36" ht="20.100000000000001" customHeight="1" x14ac:dyDescent="0.25">
      <c r="A24" s="72"/>
      <c r="B24" s="67"/>
      <c r="C24" s="67"/>
      <c r="D24" s="67"/>
      <c r="E24" s="67"/>
      <c r="F24" s="67"/>
      <c r="G24" s="67"/>
      <c r="H24" s="67"/>
      <c r="I24" s="68"/>
      <c r="J24" s="51"/>
      <c r="K24" s="35">
        <v>4</v>
      </c>
      <c r="L24" s="35">
        <v>4</v>
      </c>
      <c r="M24" s="35">
        <v>0</v>
      </c>
      <c r="N24" s="35">
        <v>2.8</v>
      </c>
      <c r="O24" s="35">
        <v>2.8</v>
      </c>
      <c r="P24" s="35">
        <v>2.8</v>
      </c>
      <c r="Q24" s="35">
        <v>2.8</v>
      </c>
      <c r="R24" s="27">
        <f t="shared" ref="R24" si="16">K24+L24-M24+(10-((N24+O24+P24+Q24)/4))</f>
        <v>15.2</v>
      </c>
      <c r="S24" s="68"/>
      <c r="T24" s="51"/>
      <c r="U24" s="67"/>
      <c r="V24" s="67"/>
      <c r="W24" s="67"/>
      <c r="X24" s="67"/>
      <c r="Y24" s="67"/>
      <c r="Z24" s="71"/>
      <c r="AA24" s="71"/>
      <c r="AB24" s="67"/>
      <c r="AC24" s="67"/>
      <c r="AD24" s="67"/>
      <c r="AE24" s="68"/>
      <c r="AF24" s="51"/>
      <c r="AH24" s="76"/>
      <c r="AI24" s="74"/>
      <c r="AJ24" s="77"/>
    </row>
  </sheetData>
  <sheetProtection algorithmName="SHA-512" hashValue="oZKjoC0HWNDCGQNdVIvypgHU6XIQuSE1i+9xFe68MxUk9S6DNVdz63AUO2gb4jXD18igM2qe9GG6ADh/cDLr1g==" saltValue="kzL9tiX0eFKheG9fyOWwWA==" spinCount="100000" sheet="1" objects="1" scenarios="1"/>
  <mergeCells count="273">
    <mergeCell ref="AF23:AF24"/>
    <mergeCell ref="AH23:AH24"/>
    <mergeCell ref="AE21:AE22"/>
    <mergeCell ref="AI23:AI24"/>
    <mergeCell ref="AJ23:AJ24"/>
    <mergeCell ref="AF21:AF22"/>
    <mergeCell ref="AH21:AH22"/>
    <mergeCell ref="AI21:AI22"/>
    <mergeCell ref="AJ21:AJ22"/>
    <mergeCell ref="Z5:Z6"/>
    <mergeCell ref="Z7:Z8"/>
    <mergeCell ref="Z9:Z10"/>
    <mergeCell ref="Z13:Z14"/>
    <mergeCell ref="AA13:AA14"/>
    <mergeCell ref="AB13:AB14"/>
    <mergeCell ref="AC13:AC14"/>
    <mergeCell ref="Z15:Z16"/>
    <mergeCell ref="AA15:AA16"/>
    <mergeCell ref="AB15:AB16"/>
    <mergeCell ref="AC15:AC16"/>
    <mergeCell ref="Z17:Z18"/>
    <mergeCell ref="AA17:AA18"/>
    <mergeCell ref="AB17:AB18"/>
    <mergeCell ref="AC17:AC18"/>
    <mergeCell ref="Z21:Z22"/>
    <mergeCell ref="AH19:AH20"/>
    <mergeCell ref="AI19:AI20"/>
    <mergeCell ref="B23:B24"/>
    <mergeCell ref="C23:C24"/>
    <mergeCell ref="D23:D24"/>
    <mergeCell ref="E23:E24"/>
    <mergeCell ref="F23:F24"/>
    <mergeCell ref="G23:G24"/>
    <mergeCell ref="H23:H24"/>
    <mergeCell ref="I23:I24"/>
    <mergeCell ref="AE23:AE24"/>
    <mergeCell ref="J23:J24"/>
    <mergeCell ref="T23:T24"/>
    <mergeCell ref="U23:U24"/>
    <mergeCell ref="S23:S24"/>
    <mergeCell ref="V23:V24"/>
    <mergeCell ref="W23:W24"/>
    <mergeCell ref="X23:X24"/>
    <mergeCell ref="Y23:Y24"/>
    <mergeCell ref="AD23:AD24"/>
    <mergeCell ref="Z23:Z24"/>
    <mergeCell ref="AA23:AA24"/>
    <mergeCell ref="AB23:AB24"/>
    <mergeCell ref="AC23:AC24"/>
    <mergeCell ref="J21:J22"/>
    <mergeCell ref="T21:T22"/>
    <mergeCell ref="U21:U22"/>
    <mergeCell ref="V21:V22"/>
    <mergeCell ref="Y19:Y20"/>
    <mergeCell ref="AD19:AD20"/>
    <mergeCell ref="AE19:AE20"/>
    <mergeCell ref="AF19:AF20"/>
    <mergeCell ref="S19:S20"/>
    <mergeCell ref="S21:S22"/>
    <mergeCell ref="W21:W22"/>
    <mergeCell ref="X21:X22"/>
    <mergeCell ref="Y21:Y22"/>
    <mergeCell ref="AD21:AD22"/>
    <mergeCell ref="AA21:AA22"/>
    <mergeCell ref="AB21:AB22"/>
    <mergeCell ref="AC21:AC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19:J20"/>
    <mergeCell ref="T19:T20"/>
    <mergeCell ref="U19:U20"/>
    <mergeCell ref="V19:V20"/>
    <mergeCell ref="W19:W20"/>
    <mergeCell ref="X19:X20"/>
    <mergeCell ref="AD17:AD18"/>
    <mergeCell ref="AE17:AE18"/>
    <mergeCell ref="AJ19:AJ20"/>
    <mergeCell ref="AF15:AF16"/>
    <mergeCell ref="AH15:AH16"/>
    <mergeCell ref="AI15:AI16"/>
    <mergeCell ref="AJ15:AJ16"/>
    <mergeCell ref="AF13:AF14"/>
    <mergeCell ref="AH13:AH14"/>
    <mergeCell ref="AI13:AI14"/>
    <mergeCell ref="AJ13:AJ14"/>
    <mergeCell ref="A23:A24"/>
    <mergeCell ref="A17:A18"/>
    <mergeCell ref="B17:B18"/>
    <mergeCell ref="C17:C18"/>
    <mergeCell ref="D17:D18"/>
    <mergeCell ref="E17:E18"/>
    <mergeCell ref="AJ17:A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F17:F18"/>
    <mergeCell ref="G17:G18"/>
    <mergeCell ref="H17:H18"/>
    <mergeCell ref="I17:I18"/>
    <mergeCell ref="J17:J18"/>
    <mergeCell ref="AH17:AH18"/>
    <mergeCell ref="AI17:AI18"/>
    <mergeCell ref="V17:V18"/>
    <mergeCell ref="W17:W18"/>
    <mergeCell ref="X17:X18"/>
    <mergeCell ref="S17:S18"/>
    <mergeCell ref="Y17:Y18"/>
    <mergeCell ref="T17:T18"/>
    <mergeCell ref="U17:U18"/>
    <mergeCell ref="AF17:AF18"/>
    <mergeCell ref="AI11:AI12"/>
    <mergeCell ref="AJ11:A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T13:T14"/>
    <mergeCell ref="U13:U14"/>
    <mergeCell ref="V13:V14"/>
    <mergeCell ref="Y11:Y12"/>
    <mergeCell ref="AD11:AD12"/>
    <mergeCell ref="AE11:AE12"/>
    <mergeCell ref="AF11:AF12"/>
    <mergeCell ref="S13:S14"/>
    <mergeCell ref="W13:W14"/>
    <mergeCell ref="X13:X14"/>
    <mergeCell ref="Y13:Y14"/>
    <mergeCell ref="AJ9:A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T11:T12"/>
    <mergeCell ref="U11:U12"/>
    <mergeCell ref="V11:V12"/>
    <mergeCell ref="W11:W12"/>
    <mergeCell ref="X11:X12"/>
    <mergeCell ref="AD9:AD10"/>
    <mergeCell ref="AE9:AE10"/>
    <mergeCell ref="AF9:AF10"/>
    <mergeCell ref="AH9:AH10"/>
    <mergeCell ref="AI9:AI10"/>
    <mergeCell ref="V9:V10"/>
    <mergeCell ref="W9:W10"/>
    <mergeCell ref="AH11:AH12"/>
    <mergeCell ref="A9:A10"/>
    <mergeCell ref="B9:B10"/>
    <mergeCell ref="C9:C10"/>
    <mergeCell ref="D9:D10"/>
    <mergeCell ref="E9:E10"/>
    <mergeCell ref="S9:S10"/>
    <mergeCell ref="T9:T10"/>
    <mergeCell ref="U9:U10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T15:T16"/>
    <mergeCell ref="U15:U16"/>
    <mergeCell ref="S15:S16"/>
    <mergeCell ref="J7:J8"/>
    <mergeCell ref="T7:T8"/>
    <mergeCell ref="X9:X10"/>
    <mergeCell ref="Y9:Y10"/>
    <mergeCell ref="F9:F10"/>
    <mergeCell ref="G9:G10"/>
    <mergeCell ref="H9:H10"/>
    <mergeCell ref="I9:I10"/>
    <mergeCell ref="J9:J10"/>
    <mergeCell ref="AF7:AF8"/>
    <mergeCell ref="AH7:AH8"/>
    <mergeCell ref="AI7:AI8"/>
    <mergeCell ref="AJ7:AJ8"/>
    <mergeCell ref="AH5:AH6"/>
    <mergeCell ref="AI5:AI6"/>
    <mergeCell ref="AJ5:AJ6"/>
    <mergeCell ref="T5:T6"/>
    <mergeCell ref="V5:V6"/>
    <mergeCell ref="W5:W6"/>
    <mergeCell ref="X5:X6"/>
    <mergeCell ref="Y5:Y6"/>
    <mergeCell ref="AD5:AD6"/>
    <mergeCell ref="AE5:AE6"/>
    <mergeCell ref="AF5:AF6"/>
    <mergeCell ref="V7:V8"/>
    <mergeCell ref="W7:W8"/>
    <mergeCell ref="X7:X8"/>
    <mergeCell ref="Y7:Y8"/>
    <mergeCell ref="AD7:AD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AI3:AI4"/>
    <mergeCell ref="C3:I3"/>
    <mergeCell ref="J3:J4"/>
    <mergeCell ref="A1:AK1"/>
    <mergeCell ref="K3:S3"/>
    <mergeCell ref="T3:T4"/>
    <mergeCell ref="U3:AE3"/>
    <mergeCell ref="AH3:AH4"/>
    <mergeCell ref="AF3:AF4"/>
    <mergeCell ref="A3:A4"/>
    <mergeCell ref="B3:B4"/>
    <mergeCell ref="AD13:AD14"/>
    <mergeCell ref="AE13:AE14"/>
    <mergeCell ref="Y15:Y16"/>
    <mergeCell ref="AD15:AD16"/>
    <mergeCell ref="S11:S12"/>
    <mergeCell ref="AA5:AA6"/>
    <mergeCell ref="AB5:AB6"/>
    <mergeCell ref="AC5:AC6"/>
    <mergeCell ref="AA7:AA8"/>
    <mergeCell ref="AB7:AB8"/>
    <mergeCell ref="AC7:AC8"/>
    <mergeCell ref="AA9:AA10"/>
    <mergeCell ref="AB9:AB10"/>
    <mergeCell ref="AC9:AC10"/>
    <mergeCell ref="U7:U8"/>
    <mergeCell ref="S5:S6"/>
    <mergeCell ref="S7:S8"/>
    <mergeCell ref="U5:U6"/>
    <mergeCell ref="AE7:AE8"/>
    <mergeCell ref="AE15:AE16"/>
    <mergeCell ref="V15:V16"/>
    <mergeCell ref="W15:W16"/>
    <mergeCell ref="X15:X16"/>
  </mergeCells>
  <conditionalFormatting sqref="AI5 AI7 AI9">
    <cfRule type="cellIs" dxfId="139" priority="198" operator="equal">
      <formula>2</formula>
    </cfRule>
    <cfRule type="cellIs" dxfId="138" priority="202" operator="equal">
      <formula>3</formula>
    </cfRule>
    <cfRule type="cellIs" dxfId="137" priority="203" operator="equal">
      <formula>2</formula>
    </cfRule>
    <cfRule type="cellIs" dxfId="136" priority="204" operator="equal">
      <formula>1</formula>
    </cfRule>
  </conditionalFormatting>
  <conditionalFormatting sqref="J5">
    <cfRule type="cellIs" dxfId="135" priority="173" operator="equal">
      <formula>2</formula>
    </cfRule>
    <cfRule type="cellIs" dxfId="134" priority="174" operator="equal">
      <formula>3</formula>
    </cfRule>
    <cfRule type="cellIs" dxfId="133" priority="175" operator="equal">
      <formula>2</formula>
    </cfRule>
    <cfRule type="cellIs" dxfId="132" priority="176" operator="equal">
      <formula>1</formula>
    </cfRule>
  </conditionalFormatting>
  <conditionalFormatting sqref="T5">
    <cfRule type="cellIs" dxfId="131" priority="169" operator="equal">
      <formula>2</formula>
    </cfRule>
    <cfRule type="cellIs" dxfId="130" priority="170" operator="equal">
      <formula>3</formula>
    </cfRule>
    <cfRule type="cellIs" dxfId="129" priority="171" operator="equal">
      <formula>2</formula>
    </cfRule>
    <cfRule type="cellIs" dxfId="128" priority="172" operator="equal">
      <formula>1</formula>
    </cfRule>
  </conditionalFormatting>
  <conditionalFormatting sqref="J23">
    <cfRule type="cellIs" dxfId="127" priority="13" operator="equal">
      <formula>2</formula>
    </cfRule>
    <cfRule type="cellIs" dxfId="126" priority="14" operator="equal">
      <formula>3</formula>
    </cfRule>
    <cfRule type="cellIs" dxfId="125" priority="15" operator="equal">
      <formula>2</formula>
    </cfRule>
    <cfRule type="cellIs" dxfId="124" priority="16" operator="equal">
      <formula>1</formula>
    </cfRule>
  </conditionalFormatting>
  <conditionalFormatting sqref="T23">
    <cfRule type="cellIs" dxfId="123" priority="9" operator="equal">
      <formula>2</formula>
    </cfRule>
    <cfRule type="cellIs" dxfId="122" priority="10" operator="equal">
      <formula>3</formula>
    </cfRule>
    <cfRule type="cellIs" dxfId="121" priority="11" operator="equal">
      <formula>2</formula>
    </cfRule>
    <cfRule type="cellIs" dxfId="120" priority="12" operator="equal">
      <formula>1</formula>
    </cfRule>
  </conditionalFormatting>
  <conditionalFormatting sqref="AF23">
    <cfRule type="cellIs" dxfId="119" priority="5" operator="equal">
      <formula>2</formula>
    </cfRule>
    <cfRule type="cellIs" dxfId="118" priority="6" operator="equal">
      <formula>3</formula>
    </cfRule>
    <cfRule type="cellIs" dxfId="117" priority="7" operator="equal">
      <formula>2</formula>
    </cfRule>
    <cfRule type="cellIs" dxfId="116" priority="8" operator="equal">
      <formula>1</formula>
    </cfRule>
  </conditionalFormatting>
  <conditionalFormatting sqref="J7">
    <cfRule type="cellIs" dxfId="115" priority="141" operator="equal">
      <formula>2</formula>
    </cfRule>
    <cfRule type="cellIs" dxfId="114" priority="142" operator="equal">
      <formula>3</formula>
    </cfRule>
    <cfRule type="cellIs" dxfId="113" priority="143" operator="equal">
      <formula>2</formula>
    </cfRule>
    <cfRule type="cellIs" dxfId="112" priority="144" operator="equal">
      <formula>1</formula>
    </cfRule>
  </conditionalFormatting>
  <conditionalFormatting sqref="T7">
    <cfRule type="cellIs" dxfId="111" priority="137" operator="equal">
      <formula>2</formula>
    </cfRule>
    <cfRule type="cellIs" dxfId="110" priority="138" operator="equal">
      <formula>3</formula>
    </cfRule>
    <cfRule type="cellIs" dxfId="109" priority="139" operator="equal">
      <formula>2</formula>
    </cfRule>
    <cfRule type="cellIs" dxfId="108" priority="140" operator="equal">
      <formula>1</formula>
    </cfRule>
  </conditionalFormatting>
  <conditionalFormatting sqref="AF7">
    <cfRule type="cellIs" dxfId="107" priority="133" operator="equal">
      <formula>2</formula>
    </cfRule>
    <cfRule type="cellIs" dxfId="106" priority="134" operator="equal">
      <formula>3</formula>
    </cfRule>
    <cfRule type="cellIs" dxfId="105" priority="135" operator="equal">
      <formula>2</formula>
    </cfRule>
    <cfRule type="cellIs" dxfId="104" priority="136" operator="equal">
      <formula>1</formula>
    </cfRule>
  </conditionalFormatting>
  <conditionalFormatting sqref="J9">
    <cfRule type="cellIs" dxfId="103" priority="125" operator="equal">
      <formula>2</formula>
    </cfRule>
    <cfRule type="cellIs" dxfId="102" priority="126" operator="equal">
      <formula>3</formula>
    </cfRule>
    <cfRule type="cellIs" dxfId="101" priority="127" operator="equal">
      <formula>2</formula>
    </cfRule>
    <cfRule type="cellIs" dxfId="100" priority="128" operator="equal">
      <formula>1</formula>
    </cfRule>
  </conditionalFormatting>
  <conditionalFormatting sqref="T9">
    <cfRule type="cellIs" dxfId="99" priority="121" operator="equal">
      <formula>2</formula>
    </cfRule>
    <cfRule type="cellIs" dxfId="98" priority="122" operator="equal">
      <formula>3</formula>
    </cfRule>
    <cfRule type="cellIs" dxfId="97" priority="123" operator="equal">
      <formula>2</formula>
    </cfRule>
    <cfRule type="cellIs" dxfId="96" priority="124" operator="equal">
      <formula>1</formula>
    </cfRule>
  </conditionalFormatting>
  <conditionalFormatting sqref="AF9">
    <cfRule type="cellIs" dxfId="95" priority="117" operator="equal">
      <formula>2</formula>
    </cfRule>
    <cfRule type="cellIs" dxfId="94" priority="118" operator="equal">
      <formula>3</formula>
    </cfRule>
    <cfRule type="cellIs" dxfId="93" priority="119" operator="equal">
      <formula>2</formula>
    </cfRule>
    <cfRule type="cellIs" dxfId="92" priority="120" operator="equal">
      <formula>1</formula>
    </cfRule>
  </conditionalFormatting>
  <conditionalFormatting sqref="AI11">
    <cfRule type="cellIs" dxfId="91" priority="113" operator="equal">
      <formula>2</formula>
    </cfRule>
    <cfRule type="cellIs" dxfId="90" priority="114" operator="equal">
      <formula>3</formula>
    </cfRule>
    <cfRule type="cellIs" dxfId="89" priority="115" operator="equal">
      <formula>2</formula>
    </cfRule>
    <cfRule type="cellIs" dxfId="88" priority="116" operator="equal">
      <formula>1</formula>
    </cfRule>
  </conditionalFormatting>
  <conditionalFormatting sqref="J11">
    <cfRule type="cellIs" dxfId="87" priority="109" operator="equal">
      <formula>2</formula>
    </cfRule>
    <cfRule type="cellIs" dxfId="86" priority="110" operator="equal">
      <formula>3</formula>
    </cfRule>
    <cfRule type="cellIs" dxfId="85" priority="111" operator="equal">
      <formula>2</formula>
    </cfRule>
    <cfRule type="cellIs" dxfId="84" priority="112" operator="equal">
      <formula>1</formula>
    </cfRule>
  </conditionalFormatting>
  <conditionalFormatting sqref="T11">
    <cfRule type="cellIs" dxfId="83" priority="105" operator="equal">
      <formula>2</formula>
    </cfRule>
    <cfRule type="cellIs" dxfId="82" priority="106" operator="equal">
      <formula>3</formula>
    </cfRule>
    <cfRule type="cellIs" dxfId="81" priority="107" operator="equal">
      <formula>2</formula>
    </cfRule>
    <cfRule type="cellIs" dxfId="80" priority="108" operator="equal">
      <formula>1</formula>
    </cfRule>
  </conditionalFormatting>
  <conditionalFormatting sqref="AF11">
    <cfRule type="cellIs" dxfId="79" priority="101" operator="equal">
      <formula>2</formula>
    </cfRule>
    <cfRule type="cellIs" dxfId="78" priority="102" operator="equal">
      <formula>3</formula>
    </cfRule>
    <cfRule type="cellIs" dxfId="77" priority="103" operator="equal">
      <formula>2</formula>
    </cfRule>
    <cfRule type="cellIs" dxfId="76" priority="104" operator="equal">
      <formula>1</formula>
    </cfRule>
  </conditionalFormatting>
  <conditionalFormatting sqref="AI13 AI15 AI17">
    <cfRule type="cellIs" dxfId="75" priority="97" operator="equal">
      <formula>2</formula>
    </cfRule>
    <cfRule type="cellIs" dxfId="74" priority="98" operator="equal">
      <formula>3</formula>
    </cfRule>
    <cfRule type="cellIs" dxfId="73" priority="99" operator="equal">
      <formula>2</formula>
    </cfRule>
    <cfRule type="cellIs" dxfId="72" priority="100" operator="equal">
      <formula>1</formula>
    </cfRule>
  </conditionalFormatting>
  <conditionalFormatting sqref="J13">
    <cfRule type="cellIs" dxfId="71" priority="93" operator="equal">
      <formula>2</formula>
    </cfRule>
    <cfRule type="cellIs" dxfId="70" priority="94" operator="equal">
      <formula>3</formula>
    </cfRule>
    <cfRule type="cellIs" dxfId="69" priority="95" operator="equal">
      <formula>2</formula>
    </cfRule>
    <cfRule type="cellIs" dxfId="68" priority="96" operator="equal">
      <formula>1</formula>
    </cfRule>
  </conditionalFormatting>
  <conditionalFormatting sqref="T13">
    <cfRule type="cellIs" dxfId="67" priority="89" operator="equal">
      <formula>2</formula>
    </cfRule>
    <cfRule type="cellIs" dxfId="66" priority="90" operator="equal">
      <formula>3</formula>
    </cfRule>
    <cfRule type="cellIs" dxfId="65" priority="91" operator="equal">
      <formula>2</formula>
    </cfRule>
    <cfRule type="cellIs" dxfId="64" priority="92" operator="equal">
      <formula>1</formula>
    </cfRule>
  </conditionalFormatting>
  <conditionalFormatting sqref="AF13">
    <cfRule type="cellIs" dxfId="63" priority="85" operator="equal">
      <formula>2</formula>
    </cfRule>
    <cfRule type="cellIs" dxfId="62" priority="86" operator="equal">
      <formula>3</formula>
    </cfRule>
    <cfRule type="cellIs" dxfId="61" priority="87" operator="equal">
      <formula>2</formula>
    </cfRule>
    <cfRule type="cellIs" dxfId="60" priority="88" operator="equal">
      <formula>1</formula>
    </cfRule>
  </conditionalFormatting>
  <conditionalFormatting sqref="J15">
    <cfRule type="cellIs" dxfId="59" priority="77" operator="equal">
      <formula>2</formula>
    </cfRule>
    <cfRule type="cellIs" dxfId="58" priority="78" operator="equal">
      <formula>3</formula>
    </cfRule>
    <cfRule type="cellIs" dxfId="57" priority="79" operator="equal">
      <formula>2</formula>
    </cfRule>
    <cfRule type="cellIs" dxfId="56" priority="80" operator="equal">
      <formula>1</formula>
    </cfRule>
  </conditionalFormatting>
  <conditionalFormatting sqref="T15">
    <cfRule type="cellIs" dxfId="55" priority="73" operator="equal">
      <formula>2</formula>
    </cfRule>
    <cfRule type="cellIs" dxfId="54" priority="74" operator="equal">
      <formula>3</formula>
    </cfRule>
    <cfRule type="cellIs" dxfId="53" priority="75" operator="equal">
      <formula>2</formula>
    </cfRule>
    <cfRule type="cellIs" dxfId="52" priority="76" operator="equal">
      <formula>1</formula>
    </cfRule>
  </conditionalFormatting>
  <conditionalFormatting sqref="AF15">
    <cfRule type="cellIs" dxfId="51" priority="69" operator="equal">
      <formula>2</formula>
    </cfRule>
    <cfRule type="cellIs" dxfId="50" priority="70" operator="equal">
      <formula>3</formula>
    </cfRule>
    <cfRule type="cellIs" dxfId="49" priority="71" operator="equal">
      <formula>2</formula>
    </cfRule>
    <cfRule type="cellIs" dxfId="48" priority="72" operator="equal">
      <formula>1</formula>
    </cfRule>
  </conditionalFormatting>
  <conditionalFormatting sqref="J17">
    <cfRule type="cellIs" dxfId="47" priority="61" operator="equal">
      <formula>2</formula>
    </cfRule>
    <cfRule type="cellIs" dxfId="46" priority="62" operator="equal">
      <formula>3</formula>
    </cfRule>
    <cfRule type="cellIs" dxfId="45" priority="63" operator="equal">
      <formula>2</formula>
    </cfRule>
    <cfRule type="cellIs" dxfId="44" priority="64" operator="equal">
      <formula>1</formula>
    </cfRule>
  </conditionalFormatting>
  <conditionalFormatting sqref="T17">
    <cfRule type="cellIs" dxfId="43" priority="57" operator="equal">
      <formula>2</formula>
    </cfRule>
    <cfRule type="cellIs" dxfId="42" priority="58" operator="equal">
      <formula>3</formula>
    </cfRule>
    <cfRule type="cellIs" dxfId="41" priority="59" operator="equal">
      <formula>2</formula>
    </cfRule>
    <cfRule type="cellIs" dxfId="40" priority="60" operator="equal">
      <formula>1</formula>
    </cfRule>
  </conditionalFormatting>
  <conditionalFormatting sqref="AF17">
    <cfRule type="cellIs" dxfId="39" priority="53" operator="equal">
      <formula>2</formula>
    </cfRule>
    <cfRule type="cellIs" dxfId="38" priority="54" operator="equal">
      <formula>3</formula>
    </cfRule>
    <cfRule type="cellIs" dxfId="37" priority="55" operator="equal">
      <formula>2</formula>
    </cfRule>
    <cfRule type="cellIs" dxfId="36" priority="56" operator="equal">
      <formula>1</formula>
    </cfRule>
  </conditionalFormatting>
  <conditionalFormatting sqref="AI19">
    <cfRule type="cellIs" dxfId="35" priority="49" operator="equal">
      <formula>2</formula>
    </cfRule>
    <cfRule type="cellIs" dxfId="34" priority="50" operator="equal">
      <formula>3</formula>
    </cfRule>
    <cfRule type="cellIs" dxfId="33" priority="51" operator="equal">
      <formula>2</formula>
    </cfRule>
    <cfRule type="cellIs" dxfId="32" priority="52" operator="equal">
      <formula>1</formula>
    </cfRule>
  </conditionalFormatting>
  <conditionalFormatting sqref="J19">
    <cfRule type="cellIs" dxfId="31" priority="45" operator="equal">
      <formula>2</formula>
    </cfRule>
    <cfRule type="cellIs" dxfId="30" priority="46" operator="equal">
      <formula>3</formula>
    </cfRule>
    <cfRule type="cellIs" dxfId="29" priority="47" operator="equal">
      <formula>2</formula>
    </cfRule>
    <cfRule type="cellIs" dxfId="28" priority="48" operator="equal">
      <formula>1</formula>
    </cfRule>
  </conditionalFormatting>
  <conditionalFormatting sqref="T19">
    <cfRule type="cellIs" dxfId="27" priority="41" operator="equal">
      <formula>2</formula>
    </cfRule>
    <cfRule type="cellIs" dxfId="26" priority="42" operator="equal">
      <formula>3</formula>
    </cfRule>
    <cfRule type="cellIs" dxfId="25" priority="43" operator="equal">
      <formula>2</formula>
    </cfRule>
    <cfRule type="cellIs" dxfId="24" priority="44" operator="equal">
      <formula>1</formula>
    </cfRule>
  </conditionalFormatting>
  <conditionalFormatting sqref="AF19">
    <cfRule type="cellIs" dxfId="23" priority="37" operator="equal">
      <formula>2</formula>
    </cfRule>
    <cfRule type="cellIs" dxfId="22" priority="38" operator="equal">
      <formula>3</formula>
    </cfRule>
    <cfRule type="cellIs" dxfId="21" priority="39" operator="equal">
      <formula>2</formula>
    </cfRule>
    <cfRule type="cellIs" dxfId="20" priority="40" operator="equal">
      <formula>1</formula>
    </cfRule>
  </conditionalFormatting>
  <conditionalFormatting sqref="AI21 AI23">
    <cfRule type="cellIs" dxfId="19" priority="33" operator="equal">
      <formula>2</formula>
    </cfRule>
    <cfRule type="cellIs" dxfId="18" priority="34" operator="equal">
      <formula>3</formula>
    </cfRule>
    <cfRule type="cellIs" dxfId="17" priority="35" operator="equal">
      <formula>2</formula>
    </cfRule>
    <cfRule type="cellIs" dxfId="16" priority="36" operator="equal">
      <formula>1</formula>
    </cfRule>
  </conditionalFormatting>
  <conditionalFormatting sqref="J21">
    <cfRule type="cellIs" dxfId="15" priority="29" operator="equal">
      <formula>2</formula>
    </cfRule>
    <cfRule type="cellIs" dxfId="14" priority="30" operator="equal">
      <formula>3</formula>
    </cfRule>
    <cfRule type="cellIs" dxfId="13" priority="31" operator="equal">
      <formula>2</formula>
    </cfRule>
    <cfRule type="cellIs" dxfId="12" priority="32" operator="equal">
      <formula>1</formula>
    </cfRule>
  </conditionalFormatting>
  <conditionalFormatting sqref="T21">
    <cfRule type="cellIs" dxfId="11" priority="25" operator="equal">
      <formula>2</formula>
    </cfRule>
    <cfRule type="cellIs" dxfId="10" priority="26" operator="equal">
      <formula>3</formula>
    </cfRule>
    <cfRule type="cellIs" dxfId="9" priority="27" operator="equal">
      <formula>2</formula>
    </cfRule>
    <cfRule type="cellIs" dxfId="8" priority="28" operator="equal">
      <formula>1</formula>
    </cfRule>
  </conditionalFormatting>
  <conditionalFormatting sqref="AF21">
    <cfRule type="cellIs" dxfId="7" priority="21" operator="equal">
      <formula>2</formula>
    </cfRule>
    <cfRule type="cellIs" dxfId="6" priority="22" operator="equal">
      <formula>3</formula>
    </cfRule>
    <cfRule type="cellIs" dxfId="5" priority="23" operator="equal">
      <formula>2</formula>
    </cfRule>
    <cfRule type="cellIs" dxfId="4" priority="24" operator="equal">
      <formula>1</formula>
    </cfRule>
  </conditionalFormatting>
  <conditionalFormatting sqref="AF5">
    <cfRule type="cellIs" dxfId="3" priority="1" operator="equal">
      <formula>2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BF</vt:lpstr>
      <vt:lpstr>MF</vt:lpstr>
      <vt:lpstr>CF</vt:lpstr>
      <vt:lpstr>Garçons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Grumel</dc:creator>
  <cp:lastModifiedBy>Bastien Grumel</cp:lastModifiedBy>
  <dcterms:created xsi:type="dcterms:W3CDTF">2017-05-16T18:12:56Z</dcterms:created>
  <dcterms:modified xsi:type="dcterms:W3CDTF">2018-05-31T14:22:25Z</dcterms:modified>
</cp:coreProperties>
</file>